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ate1904="1"/>
  <mc:AlternateContent xmlns:mc="http://schemas.openxmlformats.org/markup-compatibility/2006">
    <mc:Choice Requires="x15">
      <x15ac:absPath xmlns:x15ac="http://schemas.microsoft.com/office/spreadsheetml/2010/11/ac" url="C:\Users\ianta\Documents\Uryside Park\Accounts\"/>
    </mc:Choice>
  </mc:AlternateContent>
  <xr:revisionPtr revIDLastSave="0" documentId="8_{874288F3-95A6-4C6E-BF9F-C0BED7555277}" xr6:coauthVersionLast="47" xr6:coauthVersionMax="47" xr10:uidLastSave="{00000000-0000-0000-0000-000000000000}"/>
  <bookViews>
    <workbookView xWindow="-120" yWindow="-120" windowWidth="29040" windowHeight="15840" firstSheet="2" activeTab="1" xr2:uid="{00000000-000D-0000-FFFF-FFFF00000000}"/>
  </bookViews>
  <sheets>
    <sheet name="Export Summary" sheetId="1" r:id="rId1"/>
    <sheet name="Accounts " sheetId="2" r:id="rId2"/>
    <sheet name="Receipts &amp; Expenditur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2" l="1"/>
  <c r="G15" i="2"/>
  <c r="G18" i="2"/>
  <c r="H5" i="3"/>
  <c r="E16" i="2" s="1"/>
  <c r="E20" i="2" s="1"/>
  <c r="G5" i="3"/>
  <c r="D5" i="3"/>
  <c r="C5" i="3"/>
  <c r="F30" i="3"/>
  <c r="F33" i="3"/>
  <c r="F34" i="3"/>
  <c r="F35" i="3"/>
  <c r="F36" i="3"/>
  <c r="F19" i="3"/>
  <c r="C10" i="2"/>
  <c r="C9" i="2"/>
  <c r="J5" i="3"/>
  <c r="B19" i="2"/>
  <c r="B18" i="2"/>
  <c r="B17" i="2"/>
  <c r="B16" i="2"/>
  <c r="B15" i="2"/>
  <c r="E5" i="3" l="1"/>
  <c r="H18" i="2"/>
  <c r="F37" i="3"/>
  <c r="F32" i="3"/>
  <c r="F31" i="3"/>
  <c r="F29" i="3"/>
  <c r="F28" i="3"/>
  <c r="F27" i="3"/>
  <c r="F24" i="3"/>
  <c r="F23" i="3"/>
  <c r="F22" i="3"/>
  <c r="F21" i="3"/>
  <c r="F20" i="3"/>
  <c r="F18" i="3"/>
  <c r="F17" i="3"/>
  <c r="F16" i="3"/>
  <c r="F15" i="3"/>
  <c r="F14" i="3"/>
  <c r="F13" i="3"/>
  <c r="F12" i="3"/>
  <c r="F11" i="3"/>
  <c r="F10" i="3"/>
  <c r="F9" i="3"/>
  <c r="F8" i="3"/>
  <c r="F7" i="3"/>
  <c r="F6" i="3"/>
  <c r="R5" i="3"/>
  <c r="Q5" i="3"/>
  <c r="G6" i="2" s="1"/>
  <c r="P5" i="3"/>
  <c r="G7" i="2" s="1"/>
  <c r="H7" i="2" s="1"/>
  <c r="O5" i="3"/>
  <c r="N5" i="3"/>
  <c r="D10" i="2" s="1"/>
  <c r="H10" i="2" s="1"/>
  <c r="M5" i="3"/>
  <c r="D9" i="2" s="1"/>
  <c r="L5" i="3"/>
  <c r="S5" i="3" s="1"/>
  <c r="K5" i="3"/>
  <c r="H19" i="2" s="1"/>
  <c r="I5" i="3"/>
  <c r="C26" i="2"/>
  <c r="G11" i="2"/>
  <c r="G17" i="2" l="1"/>
  <c r="H17" i="2" s="1"/>
  <c r="T7" i="3"/>
  <c r="G12" i="2"/>
  <c r="H16" i="2"/>
  <c r="E6" i="2"/>
  <c r="H6" i="2" s="1"/>
  <c r="H9" i="2"/>
  <c r="G20" i="2"/>
  <c r="F5" i="3"/>
  <c r="E11" i="2"/>
  <c r="E12" i="2" l="1"/>
  <c r="H11" i="2"/>
  <c r="H12" i="2" s="1"/>
  <c r="H15" i="2"/>
  <c r="H20" i="2" s="1"/>
  <c r="G26" i="2"/>
  <c r="G27" i="2" s="1"/>
  <c r="H22" i="2" l="1"/>
  <c r="H26" i="2" s="1"/>
  <c r="H27" i="2" s="1"/>
  <c r="H29" i="2" s="1"/>
  <c r="E26" i="2"/>
  <c r="E27" i="2" s="1"/>
</calcChain>
</file>

<file path=xl/sharedStrings.xml><?xml version="1.0" encoding="utf-8"?>
<sst xmlns="http://schemas.openxmlformats.org/spreadsheetml/2006/main" count="90" uniqueCount="74">
  <si>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</si>
  <si>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</si>
  <si>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</si>
  <si>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</si>
  <si>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 xml:space="preserve">Accounts </t>
  </si>
  <si>
    <t>Table 1</t>
  </si>
  <si>
    <t>Receipts &amp; Expenditure</t>
  </si>
  <si>
    <t>URY RIVERSIDE PARK  (SC046919)</t>
  </si>
  <si>
    <t>RECEIPTS AND PAYMENTS FOR THE YEAR ENDED 31 January 2022</t>
  </si>
  <si>
    <t xml:space="preserve">                             Restricted Funds</t>
  </si>
  <si>
    <t xml:space="preserve">                                Unrestricted Funds</t>
  </si>
  <si>
    <t>Total</t>
  </si>
  <si>
    <t>Income</t>
  </si>
  <si>
    <t>Donations</t>
  </si>
  <si>
    <t>Bank refunds</t>
  </si>
  <si>
    <t>Grants</t>
  </si>
  <si>
    <t>Total Income</t>
  </si>
  <si>
    <t>Expenditure</t>
  </si>
  <si>
    <t>Total Expenditure</t>
  </si>
  <si>
    <t>Surplus / (Deficit) for year</t>
  </si>
  <si>
    <t>Opening Balance</t>
  </si>
  <si>
    <t>Closing Balance</t>
  </si>
  <si>
    <t>Balance per Bank as at 31st January 2022</t>
  </si>
  <si>
    <t>29/7/2022</t>
  </si>
  <si>
    <t>_________________________</t>
  </si>
  <si>
    <t>Signed</t>
  </si>
  <si>
    <t>Date</t>
  </si>
  <si>
    <t>Independent Examiner -</t>
  </si>
  <si>
    <t>Fiona Anderson</t>
  </si>
  <si>
    <t>Approved by the Trustees and signed on their behalf</t>
  </si>
  <si>
    <t>________</t>
  </si>
  <si>
    <t>__________________</t>
  </si>
  <si>
    <t>__________</t>
  </si>
  <si>
    <t>Stephen Hargreaves - Treasurer</t>
  </si>
  <si>
    <t>Martin Auld - Chairman</t>
  </si>
  <si>
    <t>RECEIPTS AND PAYMENTS FOR THE YEAR ENDED 31 January 2021</t>
  </si>
  <si>
    <t>Restricted</t>
  </si>
  <si>
    <t>Unrestricted</t>
  </si>
  <si>
    <t>Clydesdale Bank</t>
  </si>
  <si>
    <t>Balance</t>
  </si>
  <si>
    <t>Insurance</t>
  </si>
  <si>
    <t>Ground Maintenance</t>
  </si>
  <si>
    <t>Bank Charge</t>
  </si>
  <si>
    <t>Communications/Website</t>
  </si>
  <si>
    <t>Park static equiment</t>
  </si>
  <si>
    <t>Static Equipment</t>
  </si>
  <si>
    <t>Maintenance Grant</t>
  </si>
  <si>
    <t>Bank Refunds</t>
  </si>
  <si>
    <t>Contra</t>
  </si>
  <si>
    <t>Zurich Insurance Payment</t>
  </si>
  <si>
    <t>Donation - Charity Aid Foundation -CAF2102181863CF 2102181863CF</t>
  </si>
  <si>
    <t>Bank Charges</t>
  </si>
  <si>
    <t>Donation - Anonymous</t>
  </si>
  <si>
    <t>Co-Op Donation</t>
  </si>
  <si>
    <t>expenses Ian R Talboys, spray nozzles</t>
  </si>
  <si>
    <t>Aberdeenshire council - Recovery of spray nozzle costs</t>
  </si>
  <si>
    <t>Expense, Roderick Adams, Padlock</t>
  </si>
  <si>
    <t>Aberdeenshire council - Recovery of expenses for padlock</t>
  </si>
  <si>
    <t>Donation - Amazon Smile 4495394765389546</t>
  </si>
  <si>
    <t>Bank Credit - Reimbursemtent of Banking charges</t>
  </si>
  <si>
    <t>Aberdeenshire Council - Reimbursement for Drainage Improvement works</t>
  </si>
  <si>
    <t>Drainage Improvement works Keithhall Nurserie, Inv No 36/21</t>
  </si>
  <si>
    <t>Donation - Garioch Partnership - Entrance notice boards</t>
  </si>
  <si>
    <t>Grass Cutting - A&amp;P Bruce (paid dirct from council Compensatory tree Budget)</t>
  </si>
  <si>
    <t>Council payment for grass cutting</t>
  </si>
  <si>
    <t>Expenses, Paul Douglas - Primer for container storage</t>
  </si>
  <si>
    <t>Co-Op Donation COOPNOV48967</t>
  </si>
  <si>
    <t>Donation - Amazon Smile 4554874879857965</t>
  </si>
  <si>
    <t xml:space="preserve">Expenses -Ian R Talboys, URP website fees - Domain Fee </t>
  </si>
  <si>
    <t>Expenses -Ian R Talboys, URP website fees - maintenance fee</t>
  </si>
  <si>
    <t>Donation - Charity Aid Foundation  - CAF2112206608CF 2112206608CF</t>
  </si>
  <si>
    <t>Aberdeenshire Council - reimbursement for path raising work</t>
  </si>
  <si>
    <t>Notice Boards - MOB, Kbs Depot Ltd, KBS-W500253</t>
  </si>
  <si>
    <t>Path Raising Work - Keithhall Nurserie, Inv No 83/21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</si>
</sst>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0.00\ "/>
  </numFmts>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Arial"/>
      <family val="2"/>
    </font>
    <font>
      <sz val="12"/>
      <color indexed="8"/>
      <name val="Arial"/>
      <family val="2"/>
    </font>
    <font>
      <u/>
      <sz val="10"/>
      <color theme="10"/>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s>
  <borders count="11">
    <border>
      <left/>
      <right/>
      <top/>
      <bottom/>
      <diagonal/>
    </border>
    <border>
      <left/>
      <right/>
      <top/>
      <bottom/>
      <diagonal/>
    </border>
    <border>
      <left/>
      <right/>
      <top/>
      <bottom style="thin">
        <color indexed="12"/>
      </bottom>
      <diagonal/>
    </border>
    <border>
      <left/>
      <right/>
      <top style="thin">
        <color indexed="12"/>
      </top>
      <bottom/>
      <diagonal/>
    </border>
    <border>
      <left/>
      <right/>
      <top style="thin">
        <color indexed="12"/>
      </top>
      <bottom style="thin">
        <color indexed="12"/>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ck">
        <color indexed="8"/>
      </right>
      <top style="thin">
        <color indexed="13"/>
      </top>
      <bottom style="thin">
        <color indexed="13"/>
      </bottom>
      <diagonal/>
    </border>
    <border>
      <left style="thick">
        <color indexed="8"/>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s>
  <cellStyleXfs count="2">
    <xf numFmtId="0" fontId="0" fillId="0" borderId="0" applyNumberFormat="0" applyFill="0" applyBorder="0" applyProtection="0">
      <alignment vertical="top" wrapText="1"/>
    </xf>
    <xf numFmtId="0" fontId="7" fillId="0" borderId="0" applyNumberFormat="0" applyFill="0" applyBorder="0" applyAlignment="0" applyProtection="0">
      <alignment vertical="top" wrapText="1"/>
    </xf>
  </cellStyleXfs>
  <cellXfs count="66">
    <xf numFmtId="0" fontId="0" fillId="0" borderId="0" xfId="0">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lignment vertical="top" wrapText="1"/>
    </xf>
    <xf numFmtId="49" fontId="4" fillId="0" borderId="1" xfId="0" applyNumberFormat="1" applyFont="1" applyBorder="1" applyAlignment="1">
      <alignment vertical="top"/>
    </xf>
    <xf numFmtId="0" fontId="0" fillId="0" borderId="1" xfId="0" applyBorder="1" applyAlignment="1">
      <alignment vertical="top"/>
    </xf>
    <xf numFmtId="0" fontId="4" fillId="0" borderId="1" xfId="0" applyFont="1" applyBorder="1">
      <alignment vertical="top" wrapText="1"/>
    </xf>
    <xf numFmtId="49" fontId="5" fillId="0" borderId="1" xfId="0" applyNumberFormat="1" applyFont="1" applyBorder="1" applyAlignment="1">
      <alignment horizontal="left"/>
    </xf>
    <xf numFmtId="0" fontId="0" fillId="0" borderId="1" xfId="0" applyBorder="1">
      <alignment vertical="top" wrapText="1"/>
    </xf>
    <xf numFmtId="0" fontId="4" fillId="0" borderId="1" xfId="0" applyFont="1" applyBorder="1" applyAlignment="1">
      <alignment horizontal="center" vertical="top"/>
    </xf>
    <xf numFmtId="49" fontId="4" fillId="0" borderId="1" xfId="0" applyNumberFormat="1" applyFont="1" applyBorder="1" applyAlignment="1">
      <alignment horizontal="center" vertical="top"/>
    </xf>
    <xf numFmtId="49" fontId="0" fillId="0" borderId="1" xfId="0" applyNumberFormat="1" applyBorder="1" applyAlignment="1">
      <alignment vertical="top"/>
    </xf>
    <xf numFmtId="39" fontId="0" fillId="0" borderId="1" xfId="0" applyNumberFormat="1" applyBorder="1">
      <alignment vertical="top" wrapText="1"/>
    </xf>
    <xf numFmtId="49" fontId="0" fillId="0" borderId="1" xfId="0" applyNumberFormat="1" applyBorder="1" applyAlignment="1">
      <alignment horizontal="left" vertical="top"/>
    </xf>
    <xf numFmtId="39" fontId="0" fillId="0" borderId="2" xfId="0" applyNumberFormat="1" applyBorder="1">
      <alignment vertical="top" wrapText="1"/>
    </xf>
    <xf numFmtId="39" fontId="0" fillId="0" borderId="3" xfId="0" applyNumberFormat="1" applyBorder="1">
      <alignment vertical="top" wrapText="1"/>
    </xf>
    <xf numFmtId="39" fontId="0" fillId="0" borderId="4" xfId="0" applyNumberFormat="1" applyBorder="1">
      <alignment vertical="top" wrapText="1"/>
    </xf>
    <xf numFmtId="49" fontId="0" fillId="0" borderId="1" xfId="0" applyNumberFormat="1" applyBorder="1">
      <alignment vertical="top" wrapText="1"/>
    </xf>
    <xf numFmtId="0" fontId="0" fillId="0" borderId="3" xfId="0" applyBorder="1">
      <alignment vertical="top" wrapText="1"/>
    </xf>
    <xf numFmtId="0" fontId="6" fillId="0" borderId="1" xfId="0" applyFont="1" applyBorder="1" applyAlignment="1">
      <alignment horizontal="left" vertical="top"/>
    </xf>
    <xf numFmtId="39" fontId="6" fillId="0" borderId="1" xfId="0" applyNumberFormat="1" applyFont="1" applyBorder="1" applyAlignment="1">
      <alignment horizontal="left" vertical="top"/>
    </xf>
    <xf numFmtId="1" fontId="6"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0" fontId="0" fillId="0" borderId="5" xfId="0" applyBorder="1" applyAlignment="1">
      <alignment horizontal="center" vertical="top" wrapText="1"/>
    </xf>
    <xf numFmtId="0" fontId="4" fillId="0" borderId="6" xfId="0" applyFont="1" applyBorder="1" applyAlignment="1">
      <alignment horizontal="center" vertical="top" wrapText="1"/>
    </xf>
    <xf numFmtId="1" fontId="0" fillId="4" borderId="6" xfId="0" applyNumberForma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5" borderId="8" xfId="0" applyFill="1" applyBorder="1" applyAlignment="1">
      <alignment horizontal="center" vertical="top"/>
    </xf>
    <xf numFmtId="0" fontId="0" fillId="5" borderId="6" xfId="0" applyFill="1" applyBorder="1" applyAlignment="1">
      <alignment horizontal="center" vertical="top" wrapText="1"/>
    </xf>
    <xf numFmtId="0" fontId="0" fillId="5" borderId="6" xfId="0" applyFill="1" applyBorder="1" applyAlignment="1">
      <alignment horizontal="center" vertical="top"/>
    </xf>
    <xf numFmtId="0" fontId="0" fillId="0" borderId="9" xfId="0" applyBorder="1" applyAlignment="1">
      <alignment horizontal="center" vertical="top" wrapText="1"/>
    </xf>
    <xf numFmtId="49" fontId="0" fillId="5" borderId="8" xfId="0" applyNumberFormat="1" applyFill="1" applyBorder="1" applyAlignment="1">
      <alignment horizontal="center" vertical="top"/>
    </xf>
    <xf numFmtId="49" fontId="0" fillId="5" borderId="6" xfId="0" applyNumberFormat="1" applyFill="1" applyBorder="1" applyAlignment="1">
      <alignment horizontal="center" vertical="top"/>
    </xf>
    <xf numFmtId="49" fontId="0" fillId="0" borderId="6" xfId="0" applyNumberFormat="1" applyBorder="1" applyAlignment="1">
      <alignment horizontal="center" vertical="top" wrapText="1"/>
    </xf>
    <xf numFmtId="49" fontId="4" fillId="0" borderId="6" xfId="0" applyNumberFormat="1" applyFont="1" applyBorder="1" applyAlignment="1">
      <alignment horizontal="center" vertical="top" wrapText="1"/>
    </xf>
    <xf numFmtId="49" fontId="0" fillId="0" borderId="7" xfId="0" applyNumberFormat="1" applyBorder="1" applyAlignment="1">
      <alignment horizontal="center" vertical="top" wrapText="1"/>
    </xf>
    <xf numFmtId="49" fontId="0" fillId="5" borderId="8" xfId="0" applyNumberFormat="1" applyFill="1" applyBorder="1" applyAlignment="1">
      <alignment horizontal="center" vertical="top" wrapText="1"/>
    </xf>
    <xf numFmtId="49" fontId="0" fillId="5" borderId="6" xfId="0" applyNumberFormat="1" applyFill="1" applyBorder="1" applyAlignment="1">
      <alignment horizontal="center" vertical="top" wrapText="1"/>
    </xf>
    <xf numFmtId="0" fontId="0" fillId="4" borderId="6" xfId="0" applyFill="1" applyBorder="1">
      <alignment vertical="top" wrapText="1"/>
    </xf>
    <xf numFmtId="39" fontId="0" fillId="4" borderId="6" xfId="0" applyNumberFormat="1" applyFill="1" applyBorder="1">
      <alignment vertical="top" wrapText="1"/>
    </xf>
    <xf numFmtId="39" fontId="0" fillId="4" borderId="7" xfId="0" applyNumberFormat="1" applyFill="1" applyBorder="1">
      <alignment vertical="top" wrapText="1"/>
    </xf>
    <xf numFmtId="39" fontId="0" fillId="4" borderId="8" xfId="0" applyNumberFormat="1" applyFill="1" applyBorder="1">
      <alignment vertical="top" wrapText="1"/>
    </xf>
    <xf numFmtId="164" fontId="0" fillId="0" borderId="6" xfId="0" applyNumberFormat="1" applyBorder="1">
      <alignment vertical="top" wrapText="1"/>
    </xf>
    <xf numFmtId="49" fontId="0" fillId="0" borderId="6" xfId="0" applyNumberFormat="1" applyBorder="1">
      <alignment vertical="top" wrapText="1"/>
    </xf>
    <xf numFmtId="39" fontId="0" fillId="0" borderId="6" xfId="0" applyNumberFormat="1" applyBorder="1">
      <alignment vertical="top" wrapText="1"/>
    </xf>
    <xf numFmtId="39" fontId="0" fillId="0" borderId="7" xfId="0" applyNumberFormat="1" applyBorder="1">
      <alignment vertical="top" wrapText="1"/>
    </xf>
    <xf numFmtId="39" fontId="0" fillId="5" borderId="8" xfId="0" applyNumberFormat="1" applyFill="1" applyBorder="1">
      <alignment vertical="top" wrapText="1"/>
    </xf>
    <xf numFmtId="39" fontId="0" fillId="5" borderId="6" xfId="0" applyNumberFormat="1" applyFill="1" applyBorder="1">
      <alignment vertical="top" wrapText="1"/>
    </xf>
    <xf numFmtId="0" fontId="0" fillId="0" borderId="6" xfId="0" applyBorder="1">
      <alignment vertical="top" wrapText="1"/>
    </xf>
    <xf numFmtId="14" fontId="0" fillId="0" borderId="6" xfId="0" applyNumberFormat="1" applyBorder="1">
      <alignment vertical="top" wrapText="1"/>
    </xf>
    <xf numFmtId="49" fontId="7" fillId="0" borderId="6" xfId="1" applyNumberFormat="1" applyBorder="1">
      <alignment vertical="top" wrapText="1"/>
    </xf>
    <xf numFmtId="39" fontId="0" fillId="0" borderId="6" xfId="0" applyNumberFormat="1" applyFill="1" applyBorder="1">
      <alignment vertical="top" wrapText="1"/>
    </xf>
    <xf numFmtId="14" fontId="6" fillId="0" borderId="1" xfId="0" applyNumberFormat="1" applyFont="1" applyBorder="1" applyAlignment="1">
      <alignment horizontal="left" vertical="top"/>
    </xf>
    <xf numFmtId="14" fontId="0" fillId="0" borderId="1" xfId="0" applyNumberFormat="1" applyBorder="1">
      <alignment vertical="top" wrapText="1"/>
    </xf>
    <xf numFmtId="0" fontId="0" fillId="0" borderId="10" xfId="0" applyBorder="1" applyAlignment="1">
      <alignment horizontal="center" vertical="top" wrapText="1"/>
    </xf>
    <xf numFmtId="49" fontId="0" fillId="0" borderId="10" xfId="0" applyNumberFormat="1" applyBorder="1" applyAlignment="1">
      <alignment horizontal="center" vertical="top" wrapText="1"/>
    </xf>
    <xf numFmtId="39" fontId="0" fillId="0" borderId="10" xfId="0" applyNumberFormat="1" applyBorder="1">
      <alignment vertical="top" wrapText="1"/>
    </xf>
    <xf numFmtId="39" fontId="0" fillId="0" borderId="0" xfId="0" applyNumberFormat="1">
      <alignment vertical="top" wrapText="1"/>
    </xf>
    <xf numFmtId="0" fontId="7" fillId="0" borderId="6" xfId="1" applyBorder="1">
      <alignment vertical="top" wrapText="1"/>
    </xf>
    <xf numFmtId="165" fontId="0" fillId="0" borderId="0" xfId="0" applyNumberFormat="1">
      <alignment vertical="top" wrapText="1"/>
    </xf>
    <xf numFmtId="165" fontId="0" fillId="0" borderId="1" xfId="0" applyNumberFormat="1" applyBorder="1">
      <alignment vertical="top" wrapText="1"/>
    </xf>
    <xf numFmtId="0" fontId="1" fillId="0" borderId="0" xfId="0" applyFont="1" applyAlignment="1">
      <alignment horizontal="left" vertical="top" wrapText="1"/>
    </xf>
    <xf numFmtId="0" fontId="0" fillId="0" borderId="0" xfId="0" applyAlignment="1">
      <alignment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515151"/>
      <rgbColor rgb="FFA5A5A5"/>
      <rgbColor rgb="FF88F94E"/>
      <rgbColor rgb="FFEAEAEA"/>
      <rgbColor rgb="FFFEFB6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2500313</xdr:colOff>
      <xdr:row>35</xdr:row>
      <xdr:rowOff>253795</xdr:rowOff>
    </xdr:from>
    <xdr:to>
      <xdr:col>3</xdr:col>
      <xdr:colOff>61912</xdr:colOff>
      <xdr:row>37</xdr:row>
      <xdr:rowOff>31487</xdr:rowOff>
    </xdr:to>
    <xdr:pic>
      <xdr:nvPicPr>
        <xdr:cNvPr id="7" name="Picture 6">
          <a:extLst>
            <a:ext uri="{FF2B5EF4-FFF2-40B4-BE49-F238E27FC236}">
              <a16:creationId xmlns:a16="http://schemas.microsoft.com/office/drawing/2014/main" id="{8F0D82DD-D36C-45A5-A7D8-8D1F3F29E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6538" y="9678783"/>
          <a:ext cx="2028824" cy="320617"/>
        </a:xfrm>
        <a:prstGeom prst="rect">
          <a:avLst/>
        </a:prstGeom>
      </xdr:spPr>
    </xdr:pic>
    <xdr:clientData/>
  </xdr:twoCellAnchor>
  <xdr:twoCellAnchor editAs="oneCell">
    <xdr:from>
      <xdr:col>5</xdr:col>
      <xdr:colOff>390525</xdr:colOff>
      <xdr:row>35</xdr:row>
      <xdr:rowOff>204789</xdr:rowOff>
    </xdr:from>
    <xdr:to>
      <xdr:col>6</xdr:col>
      <xdr:colOff>561975</xdr:colOff>
      <xdr:row>37</xdr:row>
      <xdr:rowOff>173822</xdr:rowOff>
    </xdr:to>
    <xdr:pic>
      <xdr:nvPicPr>
        <xdr:cNvPr id="4" name="Picture 3">
          <a:extLst>
            <a:ext uri="{FF2B5EF4-FFF2-40B4-BE49-F238E27FC236}">
              <a16:creationId xmlns:a16="http://schemas.microsoft.com/office/drawing/2014/main" id="{7FB270E7-54F4-4F6A-99E6-5C278A07E617}"/>
            </a:ext>
          </a:extLst>
        </xdr:cNvPr>
        <xdr:cNvPicPr>
          <a:picLocks noChangeAspect="1"/>
        </xdr:cNvPicPr>
      </xdr:nvPicPr>
      <xdr:blipFill>
        <a:blip xmlns:r="http://schemas.openxmlformats.org/officeDocument/2006/relationships" r:embed="rId2"/>
        <a:stretch>
          <a:fillRect/>
        </a:stretch>
      </xdr:blipFill>
      <xdr:spPr>
        <a:xfrm>
          <a:off x="3910013" y="9634539"/>
          <a:ext cx="1019175" cy="511958"/>
        </a:xfrm>
        <a:prstGeom prst="rect">
          <a:avLst/>
        </a:prstGeom>
      </xdr:spPr>
    </xdr:pic>
    <xdr:clientData/>
  </xdr:twoCellAnchor>
  <xdr:twoCellAnchor editAs="oneCell">
    <xdr:from>
      <xdr:col>2</xdr:col>
      <xdr:colOff>76200</xdr:colOff>
      <xdr:row>29</xdr:row>
      <xdr:rowOff>152400</xdr:rowOff>
    </xdr:from>
    <xdr:to>
      <xdr:col>2</xdr:col>
      <xdr:colOff>1647825</xdr:colOff>
      <xdr:row>31</xdr:row>
      <xdr:rowOff>190500</xdr:rowOff>
    </xdr:to>
    <xdr:pic>
      <xdr:nvPicPr>
        <xdr:cNvPr id="2" name="Picture 1">
          <a:extLst>
            <a:ext uri="{FF2B5EF4-FFF2-40B4-BE49-F238E27FC236}">
              <a16:creationId xmlns:a16="http://schemas.microsoft.com/office/drawing/2014/main" id="{E3DEA8D8-1E6F-4F1A-BE3E-1A8043266572}"/>
            </a:ext>
            <a:ext uri="{147F2762-F138-4A5C-976F-8EAC2B608ADB}">
              <a16:predDERef xmlns:a16="http://schemas.microsoft.com/office/drawing/2014/main" pred="{7FB270E7-54F4-4F6A-99E6-5C278A07E617}"/>
            </a:ext>
          </a:extLst>
        </xdr:cNvPr>
        <xdr:cNvPicPr>
          <a:picLocks noChangeAspect="1"/>
        </xdr:cNvPicPr>
      </xdr:nvPicPr>
      <xdr:blipFill>
        <a:blip xmlns:r="http://schemas.openxmlformats.org/officeDocument/2006/relationships" r:embed="rId3"/>
        <a:stretch>
          <a:fillRect/>
        </a:stretch>
      </xdr:blipFill>
      <xdr:spPr>
        <a:xfrm>
          <a:off x="2828925" y="7943850"/>
          <a:ext cx="1571625" cy="561975"/>
        </a:xfrm>
        <a:prstGeom prst="rect">
          <a:avLst/>
        </a:prstGeom>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uryriverside.sharepoint.com/sites/UryRiversideParkSCIO/Shared%20Documents/General/Money%20Matters/2021-2022/Invoices/Noticeboards%20-%20Invoice%20-%20KBS%20Depot%20-%20Order_" TargetMode="External"/><Relationship Id="rId3" Type="http://schemas.openxmlformats.org/officeDocument/2006/relationships/hyperlink" Target="https://uryriverside.sharepoint.com/sites/UryRiversideParkSCIO/Shared%20Documents/General/Money%20Matters/2021-2022/Invoices/Website%20Domain%20-%20URP%20WIX%20domain%20%20invoice%20Nov%202021.pdf" TargetMode="External"/><Relationship Id="rId7" Type="http://schemas.openxmlformats.org/officeDocument/2006/relationships/hyperlink" Target="https://uryriverside.sharepoint.com/sites/UryRiversideParkSCIO/Shared%20Documents/General/Money%20Matters/2021-2022/Invoices/Primer%20for%20Container%20-%20Receipt%20-15-10-21.jpg" TargetMode="External"/><Relationship Id="rId2" Type="http://schemas.openxmlformats.org/officeDocument/2006/relationships/hyperlink" Target="https://uryriverside.sharepoint.com/sites/UryRiversideParkSCIO/Shared%20Documents/General/Money%20Matters/2021-2022/Invoices/Spray%20Nozzles%20invoice%2010-3-22.pdf" TargetMode="External"/><Relationship Id="rId1" Type="http://schemas.openxmlformats.org/officeDocument/2006/relationships/hyperlink" Target="https://uryriverside.sharepoint.com/sites/UryRiversideParkSCIO/Shared%20Documents/General/Money%20Matters/2021-2022/Invoices/Zurich%20Insurance%20Invoice%2031%20Jan%2021.pdf" TargetMode="External"/><Relationship Id="rId6" Type="http://schemas.openxmlformats.org/officeDocument/2006/relationships/hyperlink" Target="https://uryriverside.sharepoint.com/sites/UryRiversideParkSCIO/Shared%20Documents/General/Money%20Matters/2021-2022/Invoices/Drainage%20Improvement%20works%20-%20Invoice%20Keith%20Hall%20Nurseries%20-%2036-21.jpg" TargetMode="External"/><Relationship Id="rId11" Type="http://schemas.openxmlformats.org/officeDocument/2006/relationships/printerSettings" Target="../printerSettings/printerSettings2.bin"/><Relationship Id="rId5" Type="http://schemas.openxmlformats.org/officeDocument/2006/relationships/hyperlink" Target="https://uryriverside.sharepoint.com/sites/UryRiversideParkSCIO/Shared%20Documents/General/Money%20Matters/2021-2022/Invoices/Padlock%20receipt%2026-4-21.jpg" TargetMode="External"/><Relationship Id="rId10" Type="http://schemas.openxmlformats.org/officeDocument/2006/relationships/hyperlink" Target="https://uryriverside.sharepoint.com/sites/UryRiversideParkSCIO/Shared%20Documents/General/Money%20Matters/2021-2022/Invoices/Grass%20Cutting%20-%20Invoice%20%20-%20Paid%20by%20Council%20-%20A%20%20P%20Bruce-Invoice-0967%20-%208-9-21.pdf" TargetMode="External"/><Relationship Id="rId4" Type="http://schemas.openxmlformats.org/officeDocument/2006/relationships/hyperlink" Target="https://uryriverside.sharepoint.com/sites/UryRiversideParkSCIO/Shared%20Documents/General/Money%20Matters/2021-2022/Invoices/Website%20Maintenance%20-%20URP%20WIX%20invoice%20Nov%202021.pdf" TargetMode="External"/><Relationship Id="rId9" Type="http://schemas.openxmlformats.org/officeDocument/2006/relationships/hyperlink" Target="https://uryriverside.sharepoint.com/sites/UryRiversideParkSCIO/Shared%20Documents/General/Money%20Matters/2021-2022/Invoices/Path%20Drainage%20Works%20-%20Invoice%20-%20Keithhall%20Nurseries%20-%2083-21%20-29-11-21.jp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0" sqref="D10"/>
    </sheetView>
  </sheetViews>
  <sheetFormatPr defaultColWidth="10" defaultRowHeight="13.15" customHeight="1"/>
  <cols>
    <col min="1" max="1" width="2" customWidth="1"/>
    <col min="2" max="4" width="33.5703125" customWidth="1"/>
  </cols>
  <sheetData>
    <row r="3" spans="2:4" ht="0.2" customHeight="1">
      <c r="B3" s="64" t="s">
        <v>0</v>
      </c>
      <c r="C3" s="65"/>
      <c r="D3" s="65"/>
    </row>
    <row r="7" spans="2:4" ht="18">
      <c r="B7" s="1" t="s">
        <v>1</v>
      </c>
      <c r="C7" s="1" t="s">
        <v>2</v>
      </c>
      <c r="D7" s="1" t="s">
        <v>3</v>
      </c>
    </row>
    <row r="9" spans="2:4" ht="15">
      <c r="B9" s="2" t="s">
        <v>4</v>
      </c>
      <c r="C9" s="2"/>
      <c r="D9" s="2"/>
    </row>
    <row r="10" spans="2:4" ht="15">
      <c r="B10" s="3"/>
      <c r="C10" s="3" t="s">
        <v>5</v>
      </c>
      <c r="D10" s="4" t="s">
        <v>4</v>
      </c>
    </row>
    <row r="11" spans="2:4" ht="15">
      <c r="B11" s="2" t="s">
        <v>6</v>
      </c>
      <c r="C11" s="2"/>
      <c r="D11" s="2"/>
    </row>
    <row r="12" spans="2:4" ht="15">
      <c r="B12" s="3"/>
      <c r="C12" s="3" t="s">
        <v>5</v>
      </c>
      <c r="D12" s="4" t="s">
        <v>6</v>
      </c>
    </row>
  </sheetData>
  <mergeCells count="1">
    <mergeCell ref="B3:D3"/>
  </mergeCells>
  <hyperlinks>
    <hyperlink ref="D10" location="'Accounts '!R1C1" display="Accounts " xr:uid="{00000000-0004-0000-0000-000000000000}"/>
    <hyperlink ref="D12" location="'Receipts &amp; Expenditure'!R1C1" display="Receipts &amp; Expenditur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39"/>
  <sheetViews>
    <sheetView showGridLines="0" tabSelected="1" topLeftCell="A21" workbookViewId="0">
      <selection activeCell="J35" sqref="J35"/>
    </sheetView>
  </sheetViews>
  <sheetFormatPr defaultColWidth="16.28515625" defaultRowHeight="19.899999999999999" customHeight="1"/>
  <cols>
    <col min="1" max="1" width="3.85546875" style="5" customWidth="1"/>
    <col min="2" max="2" width="37.42578125" style="5" customWidth="1"/>
    <col min="3" max="3" width="25.42578125" style="5" customWidth="1"/>
    <col min="4" max="4" width="12.140625" style="5" customWidth="1"/>
    <col min="5" max="5" width="12" style="5" customWidth="1"/>
    <col min="6" max="6" width="11.85546875" style="5" customWidth="1"/>
    <col min="7" max="8" width="10.7109375" style="5" customWidth="1"/>
    <col min="9" max="9" width="11.140625" style="5" customWidth="1"/>
    <col min="10" max="10" width="11.85546875" style="5" customWidth="1"/>
    <col min="11" max="256" width="16.28515625" style="5" customWidth="1"/>
  </cols>
  <sheetData>
    <row r="1" spans="1:10" ht="19.7" customHeight="1">
      <c r="A1" s="6" t="s">
        <v>7</v>
      </c>
      <c r="B1" s="7"/>
      <c r="C1" s="8"/>
      <c r="D1" s="8"/>
      <c r="E1" s="8"/>
      <c r="F1" s="8"/>
      <c r="G1" s="8"/>
      <c r="H1" s="8"/>
      <c r="I1" s="8"/>
      <c r="J1" s="8"/>
    </row>
    <row r="2" spans="1:10" ht="19.7" customHeight="1">
      <c r="A2" s="9" t="s">
        <v>8</v>
      </c>
      <c r="B2" s="7"/>
      <c r="C2" s="10"/>
      <c r="D2" s="10"/>
      <c r="E2" s="10"/>
      <c r="F2" s="10"/>
      <c r="G2" s="10"/>
      <c r="H2" s="10"/>
      <c r="I2" s="10"/>
      <c r="J2" s="10"/>
    </row>
    <row r="3" spans="1:10" ht="19.7" customHeight="1">
      <c r="A3" s="7"/>
      <c r="B3" s="7"/>
      <c r="C3" s="7"/>
      <c r="D3" s="11"/>
      <c r="E3" s="11"/>
      <c r="F3" s="11"/>
      <c r="G3" s="11"/>
      <c r="H3" s="11"/>
      <c r="I3" s="7"/>
      <c r="J3" s="7"/>
    </row>
    <row r="4" spans="1:10" ht="19.7" customHeight="1">
      <c r="A4" s="7"/>
      <c r="B4" s="7"/>
      <c r="C4" s="7"/>
      <c r="D4" s="12" t="s">
        <v>9</v>
      </c>
      <c r="E4" s="11"/>
      <c r="F4" s="12" t="s">
        <v>10</v>
      </c>
      <c r="G4" s="11"/>
      <c r="H4" s="12" t="s">
        <v>11</v>
      </c>
      <c r="I4" s="7"/>
      <c r="J4" s="7"/>
    </row>
    <row r="5" spans="1:10" ht="19.7" customHeight="1">
      <c r="A5" s="6" t="s">
        <v>12</v>
      </c>
      <c r="B5" s="7"/>
      <c r="C5" s="10"/>
      <c r="D5" s="10"/>
      <c r="E5" s="10"/>
      <c r="F5" s="10"/>
      <c r="G5" s="10"/>
      <c r="H5" s="10"/>
      <c r="I5" s="10"/>
      <c r="J5" s="10"/>
    </row>
    <row r="6" spans="1:10" ht="19.7" customHeight="1">
      <c r="A6" s="7"/>
      <c r="B6" s="13" t="s">
        <v>13</v>
      </c>
      <c r="C6" s="10"/>
      <c r="D6" s="14"/>
      <c r="E6" s="14">
        <f>'Receipts &amp; Expenditure'!L5</f>
        <v>0</v>
      </c>
      <c r="F6" s="14"/>
      <c r="G6" s="14">
        <f>'Receipts &amp; Expenditure'!Q5</f>
        <v>1706.89</v>
      </c>
      <c r="H6" s="14">
        <f>E6+G6</f>
        <v>1706.89</v>
      </c>
      <c r="I6" s="10"/>
      <c r="J6" s="10"/>
    </row>
    <row r="7" spans="1:10" ht="19.7" customHeight="1">
      <c r="A7" s="7"/>
      <c r="B7" s="13" t="s">
        <v>14</v>
      </c>
      <c r="C7" s="10"/>
      <c r="D7" s="14"/>
      <c r="E7" s="14"/>
      <c r="F7" s="14"/>
      <c r="G7" s="14">
        <f>'Receipts &amp; Expenditure'!P5</f>
        <v>47.22</v>
      </c>
      <c r="H7" s="14">
        <f>E7+G7</f>
        <v>47.22</v>
      </c>
      <c r="I7" s="10"/>
      <c r="J7" s="10"/>
    </row>
    <row r="8" spans="1:10" ht="15.75" customHeight="1">
      <c r="A8" s="7"/>
      <c r="B8" s="13" t="s">
        <v>15</v>
      </c>
      <c r="C8" s="10"/>
      <c r="D8" s="14"/>
      <c r="E8" s="14"/>
      <c r="F8" s="14"/>
      <c r="G8" s="14"/>
      <c r="H8" s="14"/>
      <c r="I8" s="10"/>
      <c r="J8" s="10"/>
    </row>
    <row r="9" spans="1:10" ht="19.899999999999999" customHeight="1">
      <c r="A9" s="7"/>
      <c r="B9" s="7"/>
      <c r="C9" s="15" t="str">
        <f>'Receipts &amp; Expenditure'!M$4</f>
        <v>Static Equipment</v>
      </c>
      <c r="D9" s="14">
        <f>'Receipts &amp; Expenditure'!M5</f>
        <v>2000</v>
      </c>
      <c r="E9" s="14"/>
      <c r="F9" s="14"/>
      <c r="G9" s="14"/>
      <c r="H9" s="14">
        <f>D9+F9</f>
        <v>2000</v>
      </c>
      <c r="I9" s="10"/>
      <c r="J9" s="19"/>
    </row>
    <row r="10" spans="1:10" ht="19.7" customHeight="1">
      <c r="A10" s="7"/>
      <c r="B10" s="7"/>
      <c r="C10" s="15" t="str">
        <f>'Receipts &amp; Expenditure'!N$4</f>
        <v>Maintenance Grant</v>
      </c>
      <c r="D10" s="14">
        <f>'Receipts &amp; Expenditure'!N5</f>
        <v>6076.5</v>
      </c>
      <c r="E10" s="14"/>
      <c r="F10" s="14"/>
      <c r="G10" s="14"/>
      <c r="H10" s="14">
        <f>D10+F10</f>
        <v>6076.5</v>
      </c>
      <c r="I10" s="10"/>
      <c r="J10" s="10"/>
    </row>
    <row r="11" spans="1:10" ht="20.25" customHeight="1">
      <c r="A11" s="7"/>
      <c r="B11" s="7"/>
      <c r="C11" s="10"/>
      <c r="D11" s="17"/>
      <c r="E11" s="14">
        <f>SUM(D9:D10)</f>
        <v>8076.5</v>
      </c>
      <c r="F11" s="14"/>
      <c r="G11" s="14">
        <f>SUM(F9:F10)</f>
        <v>0</v>
      </c>
      <c r="H11" s="17">
        <f>SUM(H6:H10)</f>
        <v>9830.61</v>
      </c>
      <c r="I11" s="10"/>
      <c r="J11" s="10"/>
    </row>
    <row r="12" spans="1:10" ht="20.85" customHeight="1">
      <c r="A12" s="6" t="s">
        <v>16</v>
      </c>
      <c r="B12" s="7"/>
      <c r="C12" s="10"/>
      <c r="D12" s="14"/>
      <c r="E12" s="18">
        <f>SUM(E6:E11)</f>
        <v>8076.5</v>
      </c>
      <c r="F12" s="14"/>
      <c r="G12" s="18">
        <f>SUM(G6:G11)</f>
        <v>1754.1100000000001</v>
      </c>
      <c r="H12" s="18">
        <f>SUM(H11:H11)</f>
        <v>9830.61</v>
      </c>
      <c r="I12" s="63"/>
      <c r="J12" s="10"/>
    </row>
    <row r="13" spans="1:10" ht="20.25" customHeight="1">
      <c r="A13" s="7"/>
      <c r="B13" s="7"/>
      <c r="C13" s="10"/>
      <c r="D13" s="14"/>
      <c r="E13" s="17"/>
      <c r="F13" s="14"/>
      <c r="G13" s="17"/>
      <c r="H13" s="17"/>
      <c r="I13" s="10"/>
      <c r="J13" s="10"/>
    </row>
    <row r="14" spans="1:10" ht="19.7" customHeight="1">
      <c r="A14" s="6" t="s">
        <v>17</v>
      </c>
      <c r="B14" s="7"/>
      <c r="C14" s="10"/>
      <c r="D14" s="14"/>
      <c r="E14" s="14"/>
      <c r="F14" s="14"/>
      <c r="G14" s="14"/>
      <c r="H14" s="14"/>
      <c r="I14" s="10"/>
      <c r="J14" s="10"/>
    </row>
    <row r="15" spans="1:10" ht="19.7" customHeight="1">
      <c r="A15" s="7"/>
      <c r="B15" s="15" t="str">
        <f>'Receipts &amp; Expenditure'!G4</f>
        <v>Insurance</v>
      </c>
      <c r="C15" s="10"/>
      <c r="D15" s="14"/>
      <c r="E15" s="14"/>
      <c r="F15" s="14"/>
      <c r="G15" s="14">
        <f>'Receipts &amp; Expenditure'!G6</f>
        <v>260.73</v>
      </c>
      <c r="H15" s="14">
        <f>G15+E15</f>
        <v>260.73</v>
      </c>
      <c r="I15" s="10"/>
      <c r="J15" s="10"/>
    </row>
    <row r="16" spans="1:10" ht="19.7" customHeight="1">
      <c r="A16" s="7"/>
      <c r="B16" s="15" t="str">
        <f>'Receipts &amp; Expenditure'!H4</f>
        <v>Ground Maintenance</v>
      </c>
      <c r="C16" s="10"/>
      <c r="D16" s="14"/>
      <c r="E16" s="14">
        <f>'Receipts &amp; Expenditure'!H5-'Receipts &amp; Expenditure'!H27</f>
        <v>6076.5</v>
      </c>
      <c r="F16" s="14"/>
      <c r="G16" s="14">
        <f>'Receipts &amp; Expenditure'!H27</f>
        <v>27.97</v>
      </c>
      <c r="H16" s="14">
        <f t="shared" ref="H16:H19" si="0">G16+E16</f>
        <v>6104.47</v>
      </c>
      <c r="I16" s="10"/>
      <c r="J16" s="10"/>
    </row>
    <row r="17" spans="1:10" ht="19.7" customHeight="1">
      <c r="A17" s="7"/>
      <c r="B17" s="15" t="str">
        <f>'Receipts &amp; Expenditure'!I4</f>
        <v>Bank Charge</v>
      </c>
      <c r="C17" s="10"/>
      <c r="D17" s="14"/>
      <c r="E17" s="14"/>
      <c r="F17" s="14"/>
      <c r="G17" s="14">
        <f>'Receipts &amp; Expenditure'!I5</f>
        <v>40.119999999999997</v>
      </c>
      <c r="H17" s="14">
        <f t="shared" si="0"/>
        <v>40.119999999999997</v>
      </c>
      <c r="I17" s="10"/>
      <c r="J17" s="10"/>
    </row>
    <row r="18" spans="1:10" ht="19.7" customHeight="1">
      <c r="A18" s="7"/>
      <c r="B18" s="15" t="str">
        <f>'Receipts &amp; Expenditure'!J4</f>
        <v>Communications/Website</v>
      </c>
      <c r="C18" s="10"/>
      <c r="D18" s="14"/>
      <c r="E18" s="14"/>
      <c r="F18" s="14"/>
      <c r="G18" s="63">
        <f>'Receipts &amp; Expenditure'!J30+'Receipts &amp; Expenditure'!J31</f>
        <v>270.18</v>
      </c>
      <c r="H18" s="14">
        <f>G18+E18</f>
        <v>270.18</v>
      </c>
      <c r="I18" s="10"/>
      <c r="J18" s="10"/>
    </row>
    <row r="19" spans="1:10" ht="20.25" customHeight="1">
      <c r="A19" s="7"/>
      <c r="B19" s="15" t="str">
        <f>'Receipts &amp; Expenditure'!K4</f>
        <v>Park static equiment</v>
      </c>
      <c r="C19" s="10"/>
      <c r="D19" s="14"/>
      <c r="E19" s="14">
        <v>2000</v>
      </c>
      <c r="F19" s="14"/>
      <c r="G19" s="14">
        <v>104.8</v>
      </c>
      <c r="H19" s="14">
        <f t="shared" si="0"/>
        <v>2104.8000000000002</v>
      </c>
      <c r="I19" s="10"/>
      <c r="J19" s="10"/>
    </row>
    <row r="20" spans="1:10" ht="20.85" customHeight="1">
      <c r="A20" s="6" t="s">
        <v>18</v>
      </c>
      <c r="B20" s="7"/>
      <c r="C20" s="10"/>
      <c r="D20" s="14"/>
      <c r="E20" s="18">
        <f>SUM(E15:E19)</f>
        <v>8076.5</v>
      </c>
      <c r="F20" s="14"/>
      <c r="G20" s="18">
        <f>SUM(G15:G19)</f>
        <v>703.8</v>
      </c>
      <c r="H20" s="18">
        <f>SUM(H15:H19)</f>
        <v>8780.3000000000011</v>
      </c>
      <c r="I20" s="10"/>
      <c r="J20" s="10"/>
    </row>
    <row r="21" spans="1:10" ht="20.25" customHeight="1">
      <c r="A21" s="10"/>
      <c r="B21" s="7"/>
      <c r="C21" s="10"/>
      <c r="D21" s="14"/>
      <c r="E21" s="17"/>
      <c r="F21" s="14"/>
      <c r="G21" s="17"/>
      <c r="H21" s="17"/>
      <c r="I21" s="10"/>
      <c r="J21" s="10"/>
    </row>
    <row r="22" spans="1:10" ht="20.25" customHeight="1">
      <c r="A22" s="6" t="s">
        <v>19</v>
      </c>
      <c r="B22" s="7"/>
      <c r="C22" s="10"/>
      <c r="D22" s="14"/>
      <c r="E22" s="14"/>
      <c r="F22" s="14"/>
      <c r="G22" s="14"/>
      <c r="H22" s="16">
        <f>H12-H20</f>
        <v>1050.3099999999995</v>
      </c>
      <c r="I22" s="10"/>
      <c r="J22" s="10"/>
    </row>
    <row r="23" spans="1:10" ht="20.25" customHeight="1">
      <c r="A23" s="7"/>
      <c r="B23" s="7"/>
      <c r="C23" s="10"/>
      <c r="D23" s="14"/>
      <c r="E23" s="14"/>
      <c r="F23" s="14"/>
      <c r="G23" s="14"/>
      <c r="H23" s="17"/>
      <c r="I23" s="10"/>
      <c r="J23" s="10"/>
    </row>
    <row r="24" spans="1:10" ht="19.7" customHeight="1">
      <c r="A24" s="7"/>
      <c r="B24" s="7"/>
      <c r="C24" s="10"/>
      <c r="D24" s="14"/>
      <c r="E24" s="14"/>
      <c r="F24" s="14"/>
      <c r="G24" s="14"/>
      <c r="H24" s="14"/>
      <c r="I24" s="10"/>
      <c r="J24" s="10"/>
    </row>
    <row r="25" spans="1:10" ht="19.7" customHeight="1">
      <c r="A25" s="10"/>
      <c r="B25" s="7"/>
      <c r="C25" s="19" t="s">
        <v>20</v>
      </c>
      <c r="D25" s="14"/>
      <c r="E25" s="18">
        <v>0</v>
      </c>
      <c r="F25" s="14"/>
      <c r="G25" s="14">
        <v>2328.21</v>
      </c>
      <c r="H25" s="14">
        <v>2328.21</v>
      </c>
      <c r="I25" s="63"/>
      <c r="J25" s="10"/>
    </row>
    <row r="26" spans="1:10" ht="20.25" customHeight="1">
      <c r="A26" s="10"/>
      <c r="B26" s="7"/>
      <c r="C26" s="13" t="str">
        <f>A22</f>
        <v>Surplus / (Deficit) for year</v>
      </c>
      <c r="D26" s="14"/>
      <c r="E26" s="16">
        <f>E12-E20</f>
        <v>0</v>
      </c>
      <c r="F26" s="14"/>
      <c r="G26" s="16">
        <f>G12-G20</f>
        <v>1050.3100000000002</v>
      </c>
      <c r="H26" s="16">
        <f>H22</f>
        <v>1050.3099999999995</v>
      </c>
      <c r="I26" s="63"/>
      <c r="J26" s="10"/>
    </row>
    <row r="27" spans="1:10" ht="20.85" customHeight="1">
      <c r="A27" s="10"/>
      <c r="B27" s="7"/>
      <c r="C27" s="19" t="s">
        <v>21</v>
      </c>
      <c r="D27" s="14"/>
      <c r="E27" s="18">
        <f>SUM(E25:E26)</f>
        <v>0</v>
      </c>
      <c r="F27" s="14"/>
      <c r="G27" s="18">
        <f>SUM(G25:G26)</f>
        <v>3378.5200000000004</v>
      </c>
      <c r="H27" s="18">
        <f>H25+H26</f>
        <v>3378.5199999999995</v>
      </c>
      <c r="I27" s="63"/>
      <c r="J27" s="10"/>
    </row>
    <row r="28" spans="1:10" ht="20.25" customHeight="1">
      <c r="A28" s="10"/>
      <c r="B28" s="7"/>
      <c r="C28" s="10"/>
      <c r="D28" s="14"/>
      <c r="E28" s="17"/>
      <c r="F28" s="14"/>
      <c r="G28" s="17"/>
      <c r="H28" s="17"/>
      <c r="I28" s="10"/>
      <c r="J28" s="10"/>
    </row>
    <row r="29" spans="1:10" ht="20.25" customHeight="1">
      <c r="A29" s="7"/>
      <c r="B29" s="7"/>
      <c r="C29" s="6" t="s">
        <v>22</v>
      </c>
      <c r="D29" s="14"/>
      <c r="E29" s="14"/>
      <c r="F29" s="14"/>
      <c r="G29" s="14"/>
      <c r="H29" s="16">
        <f>H27</f>
        <v>3378.5199999999995</v>
      </c>
      <c r="I29" s="10"/>
      <c r="J29" s="10"/>
    </row>
    <row r="30" spans="1:10" ht="20.25" customHeight="1">
      <c r="A30" s="10"/>
      <c r="B30" s="7"/>
      <c r="C30" s="10"/>
      <c r="D30" s="10"/>
      <c r="E30" s="10"/>
      <c r="F30" s="10"/>
      <c r="G30" s="10"/>
      <c r="H30" s="20"/>
      <c r="I30" s="10"/>
      <c r="J30" s="10"/>
    </row>
    <row r="31" spans="1:10" ht="21.6" customHeight="1">
      <c r="A31" s="10"/>
      <c r="B31" s="7"/>
      <c r="C31" s="21"/>
      <c r="E31" s="22" t="s">
        <v>23</v>
      </c>
      <c r="F31" s="23"/>
      <c r="G31" s="10"/>
      <c r="H31" s="10"/>
      <c r="I31" s="10"/>
      <c r="J31" s="10"/>
    </row>
    <row r="32" spans="1:10" ht="21.6" customHeight="1">
      <c r="A32" s="10"/>
      <c r="B32" s="7"/>
      <c r="C32" s="24" t="s">
        <v>24</v>
      </c>
      <c r="D32" s="22"/>
      <c r="E32" s="24"/>
      <c r="F32" s="23"/>
      <c r="G32" s="10"/>
      <c r="H32" s="10"/>
      <c r="I32" s="10"/>
      <c r="J32" s="10"/>
    </row>
    <row r="33" spans="1:10" ht="21.6" customHeight="1">
      <c r="A33" s="10"/>
      <c r="B33" s="7"/>
      <c r="C33" s="24" t="s">
        <v>25</v>
      </c>
      <c r="D33" s="22"/>
      <c r="E33" s="24" t="s">
        <v>26</v>
      </c>
      <c r="F33" s="23"/>
      <c r="G33" s="10"/>
      <c r="H33" s="10"/>
      <c r="I33" s="10"/>
      <c r="J33" s="10"/>
    </row>
    <row r="34" spans="1:10" ht="21.6" customHeight="1">
      <c r="A34" s="10"/>
      <c r="B34" s="7"/>
      <c r="C34" s="24" t="s">
        <v>27</v>
      </c>
      <c r="D34" s="22"/>
      <c r="E34" s="21" t="s">
        <v>28</v>
      </c>
      <c r="F34" s="23"/>
      <c r="G34" s="10"/>
      <c r="H34" s="10"/>
      <c r="I34" s="10"/>
      <c r="J34" s="10"/>
    </row>
    <row r="35" spans="1:10" ht="21.6" customHeight="1">
      <c r="A35" s="10"/>
      <c r="B35" s="7"/>
      <c r="C35" s="21"/>
      <c r="D35" s="22"/>
      <c r="E35" s="21"/>
      <c r="F35" s="23"/>
      <c r="G35" s="10"/>
      <c r="H35" s="10"/>
      <c r="I35" s="10"/>
      <c r="J35" s="10"/>
    </row>
    <row r="36" spans="1:10" ht="21.6" customHeight="1">
      <c r="A36" s="10"/>
      <c r="B36" s="7"/>
      <c r="C36" s="24" t="s">
        <v>29</v>
      </c>
      <c r="D36" s="22"/>
      <c r="E36" s="21"/>
      <c r="F36" s="23"/>
      <c r="G36" s="10"/>
      <c r="H36" s="10"/>
      <c r="I36" s="10"/>
      <c r="J36" s="10"/>
    </row>
    <row r="37" spans="1:10" ht="21.6" customHeight="1">
      <c r="A37" s="10"/>
      <c r="B37" s="7"/>
      <c r="C37" s="21"/>
      <c r="D37" s="22"/>
      <c r="E37" s="55">
        <v>43104</v>
      </c>
      <c r="F37" s="23"/>
      <c r="G37" s="10"/>
      <c r="H37" s="56">
        <v>43104</v>
      </c>
      <c r="I37" s="10"/>
      <c r="J37" s="10"/>
    </row>
    <row r="38" spans="1:10" ht="21.6" customHeight="1">
      <c r="A38" s="10"/>
      <c r="B38" s="7"/>
      <c r="C38" s="24" t="s">
        <v>24</v>
      </c>
      <c r="D38" s="22"/>
      <c r="E38" s="24" t="s">
        <v>30</v>
      </c>
      <c r="F38" s="24" t="s">
        <v>31</v>
      </c>
      <c r="G38" s="10"/>
      <c r="H38" s="24" t="s">
        <v>32</v>
      </c>
      <c r="I38" s="10"/>
      <c r="J38" s="10"/>
    </row>
    <row r="39" spans="1:10" ht="21.6" customHeight="1">
      <c r="A39" s="10"/>
      <c r="B39" s="7"/>
      <c r="C39" s="24" t="s">
        <v>33</v>
      </c>
      <c r="D39" s="22"/>
      <c r="E39" s="24" t="s">
        <v>26</v>
      </c>
      <c r="F39" s="24" t="s">
        <v>34</v>
      </c>
      <c r="G39" s="10"/>
      <c r="H39" s="24" t="s">
        <v>26</v>
      </c>
      <c r="I39" s="21"/>
      <c r="J39" s="10"/>
    </row>
  </sheetData>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37"/>
  <sheetViews>
    <sheetView showGridLines="0" topLeftCell="A18" zoomScaleNormal="100" workbookViewId="0">
      <selection activeCell="C23" sqref="C23"/>
    </sheetView>
  </sheetViews>
  <sheetFormatPr defaultColWidth="16.28515625" defaultRowHeight="19.899999999999999" customHeight="1"/>
  <cols>
    <col min="1" max="1" width="16.28515625" style="5" customWidth="1"/>
    <col min="2" max="2" width="29.7109375" style="5" customWidth="1"/>
    <col min="3" max="4" width="11.140625" style="5" customWidth="1"/>
    <col min="5" max="5" width="11.85546875" style="5" customWidth="1"/>
    <col min="6" max="6" width="10.85546875" style="5" customWidth="1"/>
    <col min="7" max="7" width="8.85546875" style="5" customWidth="1"/>
    <col min="8" max="8" width="9.7109375" style="5" customWidth="1"/>
    <col min="9" max="9" width="6.85546875" style="5" customWidth="1"/>
    <col min="10" max="11" width="11.85546875" style="5" customWidth="1"/>
    <col min="12" max="12" width="9" style="5" customWidth="1"/>
    <col min="13" max="13" width="10.140625" style="5" customWidth="1"/>
    <col min="14" max="16" width="8.7109375" style="5" customWidth="1"/>
    <col min="17" max="17" width="9.85546875" style="5" customWidth="1"/>
    <col min="18" max="18" width="8.7109375" style="5" customWidth="1"/>
    <col min="19" max="252" width="16.28515625" style="5" customWidth="1"/>
  </cols>
  <sheetData>
    <row r="1" spans="1:20" ht="20.100000000000001" customHeight="1">
      <c r="A1" s="6" t="s">
        <v>7</v>
      </c>
      <c r="B1" s="25"/>
      <c r="C1" s="26"/>
      <c r="D1" s="26"/>
      <c r="E1" s="26"/>
      <c r="F1" s="27"/>
      <c r="G1" s="28"/>
      <c r="H1" s="28"/>
      <c r="I1" s="28"/>
      <c r="J1" s="57"/>
      <c r="K1" s="29"/>
      <c r="L1" s="30"/>
      <c r="M1" s="31"/>
      <c r="N1" s="31"/>
      <c r="O1" s="31"/>
      <c r="P1" s="32"/>
      <c r="Q1" s="31"/>
      <c r="R1" s="31"/>
    </row>
    <row r="2" spans="1:20" ht="20.100000000000001" customHeight="1">
      <c r="A2" s="9" t="s">
        <v>35</v>
      </c>
      <c r="B2" s="25"/>
      <c r="C2" s="26"/>
      <c r="D2" s="26"/>
      <c r="E2" s="26"/>
      <c r="F2" s="27"/>
      <c r="G2" s="28"/>
      <c r="H2" s="28"/>
      <c r="I2" s="28"/>
      <c r="J2" s="57"/>
      <c r="K2" s="29"/>
      <c r="L2" s="30"/>
      <c r="M2" s="31"/>
      <c r="N2" s="31"/>
      <c r="O2" s="31"/>
      <c r="P2" s="32"/>
      <c r="Q2" s="31"/>
      <c r="R2" s="31"/>
    </row>
    <row r="3" spans="1:20" ht="20.100000000000001" customHeight="1">
      <c r="A3" s="33"/>
      <c r="B3" s="28"/>
      <c r="C3" s="26"/>
      <c r="D3" s="26"/>
      <c r="E3" s="26"/>
      <c r="F3" s="27"/>
      <c r="G3" s="28"/>
      <c r="H3" s="28"/>
      <c r="I3" s="28"/>
      <c r="J3" s="57"/>
      <c r="K3" s="29"/>
      <c r="L3" s="34" t="s">
        <v>36</v>
      </c>
      <c r="M3" s="31"/>
      <c r="N3" s="31"/>
      <c r="O3" s="31"/>
      <c r="P3" s="35" t="s">
        <v>37</v>
      </c>
      <c r="Q3" s="31"/>
      <c r="R3" s="31"/>
    </row>
    <row r="4" spans="1:20" ht="44.1" customHeight="1">
      <c r="A4" s="36" t="s">
        <v>38</v>
      </c>
      <c r="B4" s="28"/>
      <c r="C4" s="37" t="s">
        <v>17</v>
      </c>
      <c r="D4" s="37" t="s">
        <v>12</v>
      </c>
      <c r="E4" s="37" t="s">
        <v>39</v>
      </c>
      <c r="F4" s="27"/>
      <c r="G4" s="36" t="s">
        <v>40</v>
      </c>
      <c r="H4" s="36" t="s">
        <v>41</v>
      </c>
      <c r="I4" s="36" t="s">
        <v>42</v>
      </c>
      <c r="J4" s="58" t="s">
        <v>43</v>
      </c>
      <c r="K4" s="38" t="s">
        <v>44</v>
      </c>
      <c r="L4" s="39" t="s">
        <v>13</v>
      </c>
      <c r="M4" s="40" t="s">
        <v>45</v>
      </c>
      <c r="N4" s="40" t="s">
        <v>46</v>
      </c>
      <c r="O4" s="31"/>
      <c r="P4" s="40" t="s">
        <v>47</v>
      </c>
      <c r="Q4" s="40" t="s">
        <v>13</v>
      </c>
      <c r="R4" s="40" t="s">
        <v>48</v>
      </c>
    </row>
    <row r="5" spans="1:20" ht="20.100000000000001" customHeight="1">
      <c r="A5" s="41"/>
      <c r="B5" s="41"/>
      <c r="C5" s="42">
        <f>SUM(C6:C37)</f>
        <v>8780.2999999999993</v>
      </c>
      <c r="D5" s="42">
        <f>SUM(D6:D37)</f>
        <v>9830.61</v>
      </c>
      <c r="E5" s="42">
        <f>D5-C5</f>
        <v>1050.3100000000013</v>
      </c>
      <c r="F5" s="42">
        <f t="shared" ref="F5:R5" si="0">SUM(F6:F37)</f>
        <v>0</v>
      </c>
      <c r="G5" s="42">
        <f t="shared" si="0"/>
        <v>260.73</v>
      </c>
      <c r="H5" s="42">
        <f t="shared" si="0"/>
        <v>6104.47</v>
      </c>
      <c r="I5" s="42">
        <f t="shared" si="0"/>
        <v>40.119999999999997</v>
      </c>
      <c r="J5" s="42">
        <f t="shared" si="0"/>
        <v>270.18</v>
      </c>
      <c r="K5" s="43">
        <f t="shared" si="0"/>
        <v>2104.8000000000002</v>
      </c>
      <c r="L5" s="44">
        <f t="shared" si="0"/>
        <v>0</v>
      </c>
      <c r="M5" s="42">
        <f t="shared" si="0"/>
        <v>2000</v>
      </c>
      <c r="N5" s="42">
        <f t="shared" si="0"/>
        <v>6076.5</v>
      </c>
      <c r="O5" s="42">
        <f t="shared" si="0"/>
        <v>0</v>
      </c>
      <c r="P5" s="42">
        <f t="shared" si="0"/>
        <v>47.22</v>
      </c>
      <c r="Q5" s="42">
        <f t="shared" si="0"/>
        <v>1706.89</v>
      </c>
      <c r="R5" s="42">
        <f t="shared" si="0"/>
        <v>0</v>
      </c>
      <c r="S5" s="60">
        <f>SUM(L5:R5)</f>
        <v>9830.61</v>
      </c>
    </row>
    <row r="6" spans="1:20" ht="20.100000000000001" customHeight="1">
      <c r="A6" s="45">
        <v>42774</v>
      </c>
      <c r="B6" s="53" t="s">
        <v>49</v>
      </c>
      <c r="C6" s="47">
        <v>260.73</v>
      </c>
      <c r="D6" s="54"/>
      <c r="E6" s="47"/>
      <c r="F6" s="42">
        <f t="shared" ref="F6:F24" si="1">SUM(G6:R6)-C6-D6</f>
        <v>0</v>
      </c>
      <c r="G6" s="47">
        <v>260.73</v>
      </c>
      <c r="H6" s="47"/>
      <c r="I6" s="47"/>
      <c r="J6" s="59"/>
      <c r="K6" s="48"/>
      <c r="L6" s="49"/>
      <c r="M6" s="50"/>
      <c r="N6" s="50"/>
      <c r="O6" s="50"/>
      <c r="P6" s="50"/>
      <c r="Q6" s="50"/>
      <c r="R6" s="50"/>
    </row>
    <row r="7" spans="1:20" ht="38.25">
      <c r="A7" s="45">
        <v>42774</v>
      </c>
      <c r="B7" s="46" t="s">
        <v>50</v>
      </c>
      <c r="C7" s="47"/>
      <c r="D7" s="54">
        <v>2.4</v>
      </c>
      <c r="E7" s="47"/>
      <c r="F7" s="42">
        <f t="shared" si="1"/>
        <v>0</v>
      </c>
      <c r="G7" s="47"/>
      <c r="H7" s="47"/>
      <c r="I7" s="47"/>
      <c r="J7" s="59"/>
      <c r="K7" s="48"/>
      <c r="L7" s="49"/>
      <c r="M7" s="50"/>
      <c r="N7" s="50"/>
      <c r="O7" s="50"/>
      <c r="P7" s="50"/>
      <c r="Q7" s="50">
        <v>2.4</v>
      </c>
      <c r="R7" s="50"/>
      <c r="T7" s="60">
        <f>SUM(G5:K5)</f>
        <v>8780.3000000000011</v>
      </c>
    </row>
    <row r="8" spans="1:20" ht="32.1" customHeight="1">
      <c r="A8" s="45">
        <v>42790</v>
      </c>
      <c r="B8" s="46" t="s">
        <v>51</v>
      </c>
      <c r="C8" s="47">
        <v>6.8</v>
      </c>
      <c r="D8" s="54"/>
      <c r="E8" s="47"/>
      <c r="F8" s="42">
        <f t="shared" si="1"/>
        <v>0</v>
      </c>
      <c r="G8" s="47"/>
      <c r="H8" s="47"/>
      <c r="I8" s="47">
        <v>6.8</v>
      </c>
      <c r="J8" s="59"/>
      <c r="K8" s="48"/>
      <c r="L8" s="49"/>
      <c r="M8" s="50"/>
      <c r="N8" s="50"/>
      <c r="O8" s="50"/>
      <c r="P8" s="50"/>
      <c r="Q8" s="50"/>
      <c r="R8" s="50"/>
    </row>
    <row r="9" spans="1:20" ht="32.1" customHeight="1">
      <c r="A9" s="45">
        <v>42800</v>
      </c>
      <c r="B9" s="46" t="s">
        <v>52</v>
      </c>
      <c r="C9" s="54"/>
      <c r="D9" s="47">
        <v>650</v>
      </c>
      <c r="E9" s="47"/>
      <c r="F9" s="42">
        <f t="shared" si="1"/>
        <v>0</v>
      </c>
      <c r="G9" s="47"/>
      <c r="H9" s="47"/>
      <c r="I9" s="47"/>
      <c r="J9" s="59"/>
      <c r="K9" s="48"/>
      <c r="L9" s="49"/>
      <c r="M9" s="50"/>
      <c r="N9" s="50"/>
      <c r="O9" s="50"/>
      <c r="P9" s="50"/>
      <c r="Q9" s="50">
        <v>650</v>
      </c>
      <c r="R9" s="50"/>
    </row>
    <row r="10" spans="1:20" ht="32.1" customHeight="1">
      <c r="A10" s="52">
        <v>42815</v>
      </c>
      <c r="B10" s="46" t="s">
        <v>53</v>
      </c>
      <c r="C10" s="47"/>
      <c r="D10" s="54">
        <v>125.7</v>
      </c>
      <c r="E10" s="47"/>
      <c r="F10" s="42">
        <f t="shared" si="1"/>
        <v>0</v>
      </c>
      <c r="G10" s="47"/>
      <c r="H10" s="47"/>
      <c r="I10" s="47"/>
      <c r="J10" s="59"/>
      <c r="K10" s="48"/>
      <c r="L10" s="49"/>
      <c r="M10" s="50"/>
      <c r="N10" s="50"/>
      <c r="O10" s="50"/>
      <c r="P10" s="50"/>
      <c r="Q10" s="50">
        <v>125.7</v>
      </c>
      <c r="R10" s="50"/>
    </row>
    <row r="11" spans="1:20" ht="12.75">
      <c r="A11" s="45">
        <v>42818</v>
      </c>
      <c r="B11" s="46" t="s">
        <v>51</v>
      </c>
      <c r="C11" s="54">
        <v>7.1</v>
      </c>
      <c r="D11" s="47"/>
      <c r="E11" s="47"/>
      <c r="F11" s="42">
        <f t="shared" si="1"/>
        <v>0</v>
      </c>
      <c r="G11" s="47"/>
      <c r="H11" s="47"/>
      <c r="I11" s="47">
        <v>7.1</v>
      </c>
      <c r="J11" s="59"/>
      <c r="K11" s="48"/>
      <c r="L11" s="49"/>
      <c r="M11" s="50"/>
      <c r="N11" s="50"/>
      <c r="O11" s="50"/>
      <c r="P11" s="50"/>
      <c r="Q11" s="50"/>
      <c r="R11" s="50"/>
    </row>
    <row r="12" spans="1:20" ht="25.5">
      <c r="A12" s="52">
        <v>42830</v>
      </c>
      <c r="B12" s="61" t="s">
        <v>54</v>
      </c>
      <c r="C12" s="54">
        <v>18</v>
      </c>
      <c r="D12" s="47"/>
      <c r="E12" s="47"/>
      <c r="F12" s="42">
        <f t="shared" si="1"/>
        <v>0</v>
      </c>
      <c r="G12" s="47"/>
      <c r="H12" s="47">
        <v>18</v>
      </c>
      <c r="I12" s="47"/>
      <c r="J12" s="59"/>
      <c r="K12" s="48"/>
      <c r="L12" s="49"/>
      <c r="M12" s="50"/>
      <c r="N12" s="50"/>
      <c r="O12" s="50"/>
      <c r="P12" s="50"/>
      <c r="Q12" s="50"/>
      <c r="R12" s="50"/>
    </row>
    <row r="13" spans="1:20" ht="25.5">
      <c r="A13" s="45">
        <v>42844</v>
      </c>
      <c r="B13" s="46" t="s">
        <v>55</v>
      </c>
      <c r="C13" s="54"/>
      <c r="D13" s="47">
        <v>18</v>
      </c>
      <c r="E13" s="47"/>
      <c r="F13" s="42">
        <f t="shared" si="1"/>
        <v>0</v>
      </c>
      <c r="G13" s="47"/>
      <c r="H13" s="47"/>
      <c r="I13" s="47"/>
      <c r="J13" s="59"/>
      <c r="K13" s="48"/>
      <c r="L13" s="49"/>
      <c r="M13" s="50"/>
      <c r="N13" s="50">
        <v>18</v>
      </c>
      <c r="O13" s="50"/>
      <c r="P13" s="50"/>
      <c r="Q13" s="50"/>
      <c r="R13" s="50"/>
    </row>
    <row r="14" spans="1:20" ht="28.5" customHeight="1">
      <c r="A14" s="45">
        <v>42854</v>
      </c>
      <c r="B14" s="46" t="s">
        <v>51</v>
      </c>
      <c r="C14" s="47">
        <v>11.72</v>
      </c>
      <c r="D14" s="54"/>
      <c r="E14" s="47"/>
      <c r="F14" s="42">
        <f t="shared" si="1"/>
        <v>0</v>
      </c>
      <c r="G14" s="47"/>
      <c r="H14" s="47"/>
      <c r="I14" s="47">
        <v>11.72</v>
      </c>
      <c r="J14" s="59"/>
      <c r="K14" s="48"/>
      <c r="L14" s="49"/>
      <c r="M14" s="50"/>
      <c r="N14" s="50"/>
      <c r="O14" s="50"/>
      <c r="P14" s="50"/>
      <c r="Q14" s="50"/>
      <c r="R14" s="50"/>
    </row>
    <row r="15" spans="1:20" ht="32.1" customHeight="1">
      <c r="A15" s="45">
        <v>42854</v>
      </c>
      <c r="B15" s="53" t="s">
        <v>56</v>
      </c>
      <c r="C15" s="47">
        <v>16.5</v>
      </c>
      <c r="D15" s="54"/>
      <c r="E15" s="47"/>
      <c r="F15" s="42">
        <f t="shared" si="1"/>
        <v>0</v>
      </c>
      <c r="G15" s="47"/>
      <c r="H15" s="47">
        <v>16.5</v>
      </c>
      <c r="I15" s="47"/>
      <c r="J15" s="59"/>
      <c r="K15" s="48"/>
      <c r="L15" s="49"/>
      <c r="M15" s="50"/>
      <c r="N15" s="50"/>
      <c r="O15" s="50"/>
      <c r="P15" s="50"/>
      <c r="Q15" s="50"/>
      <c r="R15" s="50"/>
    </row>
    <row r="16" spans="1:20" ht="28.5" customHeight="1">
      <c r="A16" s="45">
        <v>42872</v>
      </c>
      <c r="B16" s="46" t="s">
        <v>57</v>
      </c>
      <c r="C16" s="54"/>
      <c r="D16" s="47">
        <v>16.5</v>
      </c>
      <c r="E16" s="47"/>
      <c r="F16" s="42">
        <f t="shared" si="1"/>
        <v>0</v>
      </c>
      <c r="G16" s="47"/>
      <c r="H16" s="47"/>
      <c r="I16" s="47"/>
      <c r="J16" s="59"/>
      <c r="K16" s="48"/>
      <c r="L16" s="49"/>
      <c r="M16" s="50"/>
      <c r="N16" s="50">
        <v>16.5</v>
      </c>
      <c r="O16" s="50"/>
      <c r="P16" s="50"/>
      <c r="Q16" s="50"/>
      <c r="R16" s="50"/>
    </row>
    <row r="17" spans="1:19" ht="26.25" customHeight="1">
      <c r="A17" s="45">
        <v>42878</v>
      </c>
      <c r="B17" s="46" t="s">
        <v>58</v>
      </c>
      <c r="C17" s="47"/>
      <c r="D17" s="54">
        <v>5</v>
      </c>
      <c r="E17" s="47"/>
      <c r="F17" s="42">
        <f t="shared" si="1"/>
        <v>0</v>
      </c>
      <c r="G17" s="47"/>
      <c r="H17" s="47"/>
      <c r="I17" s="47"/>
      <c r="J17" s="59"/>
      <c r="K17" s="48"/>
      <c r="L17" s="49"/>
      <c r="M17" s="50"/>
      <c r="N17" s="50"/>
      <c r="O17" s="50"/>
      <c r="P17" s="50"/>
      <c r="Q17" s="50">
        <v>5</v>
      </c>
      <c r="R17" s="50"/>
    </row>
    <row r="18" spans="1:19" ht="12.75">
      <c r="A18" s="45">
        <v>42882</v>
      </c>
      <c r="B18" s="46" t="s">
        <v>51</v>
      </c>
      <c r="C18" s="54">
        <v>7.4</v>
      </c>
      <c r="D18" s="47"/>
      <c r="E18" s="47"/>
      <c r="F18" s="42">
        <f t="shared" si="1"/>
        <v>0</v>
      </c>
      <c r="G18" s="47"/>
      <c r="H18" s="47"/>
      <c r="I18" s="47">
        <v>7.4</v>
      </c>
      <c r="J18" s="59"/>
      <c r="K18" s="48"/>
      <c r="L18" s="49"/>
      <c r="M18" s="50"/>
      <c r="N18" s="50"/>
      <c r="O18" s="50"/>
      <c r="P18" s="50"/>
      <c r="Q18" s="50"/>
      <c r="R18" s="50"/>
    </row>
    <row r="19" spans="1:19" ht="25.5">
      <c r="A19" s="45">
        <v>42892</v>
      </c>
      <c r="B19" s="46" t="s">
        <v>59</v>
      </c>
      <c r="C19" s="54"/>
      <c r="D19" s="47">
        <v>40.119999999999997</v>
      </c>
      <c r="E19" s="47"/>
      <c r="F19" s="42">
        <f t="shared" si="1"/>
        <v>0</v>
      </c>
      <c r="G19" s="47"/>
      <c r="H19" s="47"/>
      <c r="I19" s="47"/>
      <c r="J19" s="59"/>
      <c r="K19" s="48"/>
      <c r="L19" s="49"/>
      <c r="M19" s="50"/>
      <c r="N19" s="50"/>
      <c r="O19" s="50"/>
      <c r="P19" s="50">
        <v>40.119999999999997</v>
      </c>
      <c r="Q19" s="50"/>
      <c r="R19" s="50"/>
    </row>
    <row r="20" spans="1:19" ht="12.75">
      <c r="A20" s="45">
        <v>42914</v>
      </c>
      <c r="B20" s="46" t="s">
        <v>51</v>
      </c>
      <c r="C20" s="54">
        <v>7.1</v>
      </c>
      <c r="D20" s="47"/>
      <c r="E20" s="47"/>
      <c r="F20" s="42">
        <f t="shared" si="1"/>
        <v>0</v>
      </c>
      <c r="G20" s="47"/>
      <c r="H20" s="47"/>
      <c r="I20" s="47">
        <v>7.1</v>
      </c>
      <c r="J20" s="59"/>
      <c r="K20" s="48"/>
      <c r="L20" s="49"/>
      <c r="M20" s="50"/>
      <c r="N20" s="50"/>
      <c r="O20" s="50"/>
      <c r="P20" s="50"/>
      <c r="Q20" s="50"/>
      <c r="R20" s="50"/>
    </row>
    <row r="21" spans="1:19" ht="38.25">
      <c r="A21" s="45">
        <v>42916</v>
      </c>
      <c r="B21" s="46" t="s">
        <v>60</v>
      </c>
      <c r="C21" s="54"/>
      <c r="D21" s="54">
        <v>876</v>
      </c>
      <c r="E21" s="47"/>
      <c r="F21" s="42">
        <f t="shared" si="1"/>
        <v>0</v>
      </c>
      <c r="G21" s="47"/>
      <c r="H21" s="47"/>
      <c r="I21" s="47"/>
      <c r="J21" s="59"/>
      <c r="K21" s="48"/>
      <c r="L21" s="49"/>
      <c r="M21" s="50"/>
      <c r="N21" s="50">
        <v>876</v>
      </c>
      <c r="O21" s="50"/>
      <c r="P21" s="50"/>
      <c r="Q21" s="50"/>
      <c r="R21" s="50"/>
    </row>
    <row r="22" spans="1:19" ht="32.1" customHeight="1">
      <c r="A22" s="45">
        <v>42949</v>
      </c>
      <c r="B22" s="53" t="s">
        <v>61</v>
      </c>
      <c r="C22" s="54">
        <v>876</v>
      </c>
      <c r="D22" s="54"/>
      <c r="E22" s="47"/>
      <c r="F22" s="42">
        <f t="shared" si="1"/>
        <v>0</v>
      </c>
      <c r="G22" s="47"/>
      <c r="H22" s="47">
        <v>876</v>
      </c>
      <c r="I22" s="47"/>
      <c r="J22" s="59"/>
      <c r="K22" s="48"/>
      <c r="L22" s="49"/>
      <c r="M22" s="50"/>
      <c r="N22" s="50"/>
      <c r="O22" s="50"/>
      <c r="P22" s="50"/>
      <c r="Q22" s="50"/>
      <c r="R22" s="50"/>
    </row>
    <row r="23" spans="1:19" ht="25.5">
      <c r="A23" s="45">
        <v>42973</v>
      </c>
      <c r="B23" s="46" t="s">
        <v>62</v>
      </c>
      <c r="C23" s="54"/>
      <c r="D23" s="54">
        <v>2000</v>
      </c>
      <c r="E23" s="47"/>
      <c r="F23" s="42">
        <f t="shared" si="1"/>
        <v>0</v>
      </c>
      <c r="G23" s="47"/>
      <c r="H23" s="47"/>
      <c r="I23" s="47"/>
      <c r="J23" s="59"/>
      <c r="K23" s="48"/>
      <c r="L23" s="49"/>
      <c r="M23" s="50">
        <v>2000</v>
      </c>
      <c r="N23" s="50"/>
      <c r="O23" s="50"/>
      <c r="P23" s="50"/>
      <c r="Q23" s="50"/>
      <c r="R23" s="50"/>
    </row>
    <row r="24" spans="1:19" ht="32.1" customHeight="1">
      <c r="A24" s="45">
        <v>42979</v>
      </c>
      <c r="B24" s="46" t="s">
        <v>59</v>
      </c>
      <c r="C24" s="54"/>
      <c r="D24" s="54">
        <v>7.1</v>
      </c>
      <c r="E24" s="47"/>
      <c r="F24" s="42">
        <f t="shared" si="1"/>
        <v>0</v>
      </c>
      <c r="G24" s="47"/>
      <c r="H24" s="47"/>
      <c r="I24" s="47"/>
      <c r="J24" s="59"/>
      <c r="K24" s="48"/>
      <c r="L24" s="49"/>
      <c r="M24" s="50"/>
      <c r="N24" s="50"/>
      <c r="O24" s="50"/>
      <c r="P24" s="50">
        <v>7.1</v>
      </c>
      <c r="Q24" s="50"/>
      <c r="R24" s="50"/>
    </row>
    <row r="25" spans="1:19" ht="38.25">
      <c r="A25" s="45">
        <v>42985</v>
      </c>
      <c r="B25" s="53" t="s">
        <v>63</v>
      </c>
      <c r="C25" s="54">
        <v>252</v>
      </c>
      <c r="D25" s="54"/>
      <c r="E25" s="47"/>
      <c r="F25" s="42"/>
      <c r="G25" s="47"/>
      <c r="H25" s="47">
        <v>252</v>
      </c>
      <c r="I25" s="47"/>
      <c r="J25" s="59"/>
      <c r="K25" s="48"/>
      <c r="L25" s="49"/>
      <c r="M25" s="50"/>
      <c r="N25" s="50"/>
      <c r="O25" s="50"/>
      <c r="P25" s="50"/>
      <c r="Q25" s="50"/>
      <c r="R25" s="50"/>
    </row>
    <row r="26" spans="1:19" ht="32.1" customHeight="1">
      <c r="A26" s="45">
        <v>42985</v>
      </c>
      <c r="B26" s="46" t="s">
        <v>64</v>
      </c>
      <c r="C26" s="54"/>
      <c r="D26" s="54">
        <v>252</v>
      </c>
      <c r="E26" s="47"/>
      <c r="F26" s="42"/>
      <c r="G26" s="47"/>
      <c r="H26" s="47"/>
      <c r="I26" s="47"/>
      <c r="J26" s="59"/>
      <c r="K26" s="48"/>
      <c r="L26" s="49"/>
      <c r="M26" s="50"/>
      <c r="N26" s="50">
        <v>252</v>
      </c>
      <c r="O26" s="50"/>
      <c r="P26" s="50"/>
      <c r="Q26" s="50"/>
      <c r="R26" s="50"/>
    </row>
    <row r="27" spans="1:19" ht="25.5">
      <c r="A27" s="45">
        <v>43032</v>
      </c>
      <c r="B27" s="53" t="s">
        <v>65</v>
      </c>
      <c r="C27" s="54">
        <v>27.97</v>
      </c>
      <c r="D27" s="54"/>
      <c r="E27" s="47"/>
      <c r="F27" s="42">
        <f t="shared" ref="F27:F37" si="2">SUM(G27:R27)-C27-D27</f>
        <v>0</v>
      </c>
      <c r="G27" s="47"/>
      <c r="H27" s="47">
        <v>27.97</v>
      </c>
      <c r="I27" s="47"/>
      <c r="J27" s="59"/>
      <c r="K27" s="48"/>
      <c r="L27" s="49"/>
      <c r="M27" s="50"/>
      <c r="N27" s="50"/>
      <c r="O27" s="50"/>
      <c r="P27" s="50"/>
      <c r="Q27" s="50"/>
      <c r="R27" s="50"/>
    </row>
    <row r="28" spans="1:19" ht="32.1" customHeight="1">
      <c r="A28" s="45">
        <v>43043</v>
      </c>
      <c r="B28" s="46" t="s">
        <v>66</v>
      </c>
      <c r="C28" s="54"/>
      <c r="D28" s="54">
        <v>717.05</v>
      </c>
      <c r="E28" s="47"/>
      <c r="F28" s="42">
        <f t="shared" si="2"/>
        <v>0</v>
      </c>
      <c r="G28" s="47"/>
      <c r="H28" s="47"/>
      <c r="I28" s="47"/>
      <c r="J28" s="59"/>
      <c r="K28" s="48"/>
      <c r="L28" s="49"/>
      <c r="M28" s="50"/>
      <c r="N28" s="50"/>
      <c r="O28" s="50"/>
      <c r="P28" s="50"/>
      <c r="Q28" s="50">
        <v>717.05</v>
      </c>
      <c r="R28" s="50"/>
    </row>
    <row r="29" spans="1:19" ht="25.5">
      <c r="A29" s="45">
        <v>43081</v>
      </c>
      <c r="B29" s="46" t="s">
        <v>67</v>
      </c>
      <c r="C29" s="54"/>
      <c r="D29" s="54">
        <v>6.74</v>
      </c>
      <c r="E29" s="47"/>
      <c r="F29" s="42">
        <f t="shared" si="2"/>
        <v>0</v>
      </c>
      <c r="G29" s="47"/>
      <c r="H29" s="47"/>
      <c r="I29" s="47"/>
      <c r="J29" s="59"/>
      <c r="K29" s="48"/>
      <c r="L29" s="49"/>
      <c r="M29" s="50"/>
      <c r="N29" s="50"/>
      <c r="O29" s="50"/>
      <c r="P29" s="50"/>
      <c r="Q29" s="50">
        <v>6.74</v>
      </c>
      <c r="R29" s="50"/>
    </row>
    <row r="30" spans="1:19" ht="25.5">
      <c r="A30" s="45">
        <v>43083</v>
      </c>
      <c r="B30" s="53" t="s">
        <v>68</v>
      </c>
      <c r="C30" s="54">
        <v>39.78</v>
      </c>
      <c r="D30" s="54"/>
      <c r="E30" s="47"/>
      <c r="F30" s="42">
        <f t="shared" si="2"/>
        <v>0</v>
      </c>
      <c r="G30" s="47"/>
      <c r="H30" s="47"/>
      <c r="I30" s="47"/>
      <c r="J30" s="59">
        <v>39.78</v>
      </c>
      <c r="K30" s="48"/>
      <c r="L30" s="49"/>
      <c r="M30" s="50"/>
      <c r="N30" s="50"/>
      <c r="O30" s="50"/>
      <c r="P30" s="50"/>
      <c r="Q30" s="50"/>
      <c r="R30" s="50"/>
      <c r="S30" s="62"/>
    </row>
    <row r="31" spans="1:19" ht="25.5">
      <c r="A31" s="45">
        <v>43083</v>
      </c>
      <c r="B31" s="53" t="s">
        <v>69</v>
      </c>
      <c r="C31" s="54">
        <v>230.4</v>
      </c>
      <c r="D31" s="54"/>
      <c r="E31" s="47"/>
      <c r="F31" s="42">
        <f t="shared" si="2"/>
        <v>0</v>
      </c>
      <c r="G31" s="47"/>
      <c r="H31" s="47"/>
      <c r="I31" s="47"/>
      <c r="J31" s="59">
        <v>230.4</v>
      </c>
      <c r="K31" s="48"/>
      <c r="L31" s="49"/>
      <c r="M31" s="50"/>
      <c r="N31" s="50"/>
      <c r="O31" s="50"/>
      <c r="P31" s="50"/>
      <c r="Q31" s="50"/>
      <c r="R31" s="50"/>
    </row>
    <row r="32" spans="1:19" ht="38.25">
      <c r="A32" s="45">
        <v>43091</v>
      </c>
      <c r="B32" s="46" t="s">
        <v>70</v>
      </c>
      <c r="C32" s="54"/>
      <c r="D32" s="54">
        <v>200</v>
      </c>
      <c r="E32" s="47"/>
      <c r="F32" s="42">
        <f t="shared" si="2"/>
        <v>0</v>
      </c>
      <c r="G32" s="47"/>
      <c r="H32" s="47"/>
      <c r="I32" s="47"/>
      <c r="J32" s="59"/>
      <c r="K32" s="48"/>
      <c r="L32" s="49"/>
      <c r="M32" s="50"/>
      <c r="N32" s="50"/>
      <c r="O32" s="50"/>
      <c r="P32" s="50"/>
      <c r="Q32" s="50">
        <v>200</v>
      </c>
      <c r="R32" s="50"/>
    </row>
    <row r="33" spans="1:18" ht="38.25">
      <c r="A33" s="45">
        <v>43106</v>
      </c>
      <c r="B33" s="46" t="s">
        <v>71</v>
      </c>
      <c r="C33" s="54"/>
      <c r="D33" s="54">
        <v>4914</v>
      </c>
      <c r="E33" s="47"/>
      <c r="F33" s="42">
        <f t="shared" si="2"/>
        <v>0</v>
      </c>
      <c r="G33" s="47"/>
      <c r="H33" s="47"/>
      <c r="I33" s="47"/>
      <c r="J33" s="59"/>
      <c r="K33" s="48"/>
      <c r="L33" s="49"/>
      <c r="M33" s="50"/>
      <c r="N33" s="50">
        <v>4914</v>
      </c>
      <c r="O33" s="50"/>
      <c r="P33" s="50"/>
      <c r="Q33" s="50"/>
      <c r="R33" s="50"/>
    </row>
    <row r="34" spans="1:18" ht="25.5">
      <c r="A34" s="45">
        <v>43123</v>
      </c>
      <c r="B34" s="53" t="s">
        <v>72</v>
      </c>
      <c r="C34" s="54">
        <v>2104.8000000000002</v>
      </c>
      <c r="D34" s="54"/>
      <c r="E34" s="47"/>
      <c r="F34" s="42">
        <f t="shared" si="2"/>
        <v>0</v>
      </c>
      <c r="G34" s="47"/>
      <c r="H34" s="47"/>
      <c r="I34" s="47"/>
      <c r="J34" s="59"/>
      <c r="K34" s="48">
        <v>2104.8000000000002</v>
      </c>
      <c r="L34" s="49"/>
      <c r="M34" s="50"/>
      <c r="N34" s="50"/>
      <c r="O34" s="50"/>
      <c r="P34" s="50"/>
      <c r="Q34" s="50"/>
      <c r="R34" s="50"/>
    </row>
    <row r="35" spans="1:18" ht="25.5">
      <c r="A35" s="45">
        <v>43123</v>
      </c>
      <c r="B35" s="53" t="s">
        <v>73</v>
      </c>
      <c r="C35" s="54">
        <v>4914</v>
      </c>
      <c r="D35" s="54"/>
      <c r="E35" s="47"/>
      <c r="F35" s="42">
        <f t="shared" si="2"/>
        <v>0</v>
      </c>
      <c r="G35" s="47"/>
      <c r="H35" s="47">
        <v>4914</v>
      </c>
      <c r="I35" s="47"/>
      <c r="J35" s="59"/>
      <c r="K35" s="48"/>
      <c r="L35" s="49"/>
      <c r="M35" s="50"/>
      <c r="N35" s="50"/>
      <c r="O35" s="50"/>
      <c r="P35" s="50"/>
      <c r="Q35" s="50"/>
      <c r="R35" s="50"/>
    </row>
    <row r="36" spans="1:18" ht="20.100000000000001" customHeight="1">
      <c r="A36" s="45"/>
      <c r="B36" s="46"/>
      <c r="C36" s="54"/>
      <c r="D36" s="54"/>
      <c r="E36" s="47"/>
      <c r="F36" s="42">
        <f t="shared" si="2"/>
        <v>0</v>
      </c>
      <c r="G36" s="47"/>
      <c r="H36" s="47"/>
      <c r="I36" s="47"/>
      <c r="J36" s="59"/>
      <c r="K36" s="48"/>
      <c r="L36" s="49"/>
      <c r="M36" s="50"/>
      <c r="N36" s="50"/>
      <c r="O36" s="50"/>
      <c r="P36" s="50"/>
      <c r="Q36" s="50"/>
      <c r="R36" s="50"/>
    </row>
    <row r="37" spans="1:18" ht="20.100000000000001" customHeight="1">
      <c r="A37" s="51"/>
      <c r="B37" s="51"/>
      <c r="C37" s="47"/>
      <c r="D37" s="47"/>
      <c r="E37" s="47"/>
      <c r="F37" s="42">
        <f t="shared" si="2"/>
        <v>0</v>
      </c>
      <c r="G37" s="47"/>
      <c r="H37" s="47"/>
      <c r="I37" s="47"/>
      <c r="J37" s="59"/>
      <c r="K37" s="48"/>
      <c r="L37" s="49"/>
      <c r="M37" s="50"/>
      <c r="N37" s="50"/>
      <c r="O37" s="50"/>
      <c r="P37" s="50"/>
      <c r="Q37" s="50"/>
      <c r="R37" s="50"/>
    </row>
  </sheetData>
  <hyperlinks>
    <hyperlink ref="B6" r:id="rId1" xr:uid="{BD99BC14-03CD-43F8-9776-E0A758217B9F}"/>
    <hyperlink ref="B12" r:id="rId2" xr:uid="{2355473D-D86A-40F5-93C6-673ECBA6F3F0}"/>
    <hyperlink ref="B30" r:id="rId3" xr:uid="{6B22C89F-8C68-490F-BF95-404F07915D01}"/>
    <hyperlink ref="B31" r:id="rId4" xr:uid="{57A0D141-70BB-4D10-8D55-F7831F6D905C}"/>
    <hyperlink ref="B15" r:id="rId5" xr:uid="{6951A974-C32E-47A4-9B9C-10079DC2D34B}"/>
    <hyperlink ref="B22" r:id="rId6" xr:uid="{666E34DE-C2EB-405B-BDD3-7FB8E80C60C9}"/>
    <hyperlink ref="B27" r:id="rId7" xr:uid="{607879EA-4C10-4EFA-876F-21122320BCA4}"/>
    <hyperlink ref="B34" r:id="rId8" location="KBS-W500253 - 22-1-22.pdf" xr:uid="{4E28941D-75E4-4DC7-AAA0-3302EA3F0DF7}"/>
    <hyperlink ref="B35" r:id="rId9" xr:uid="{89A1B9A9-4719-4C73-844A-46F2988F2FB9}"/>
    <hyperlink ref="B25" r:id="rId10" xr:uid="{9908DB66-A5F6-4835-889B-46628E5B7E24}"/>
  </hyperlinks>
  <pageMargins left="0.5" right="0.5" top="0.75" bottom="0.75" header="0.27777800000000002" footer="0.27777800000000002"/>
  <pageSetup orientation="portrait" r:id="rId1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momilesharklarva xmlns="5e36d806-f43e-4e08-b0f0-9e09a0bb89b5" xsi:nil="true"/>
    <lcf76f155ced4ddcb4097134ff3c332f xmlns="5e36d806-f43e-4e08-b0f0-9e09a0bb89b5">
      <Terms xmlns="http://schemas.microsoft.com/office/infopath/2007/PartnerControls"/>
    </lcf76f155ced4ddcb4097134ff3c332f>
    <TaxCatchAll xmlns="dd3548e8-ff45-4311-96cd-bf5875ddc29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F7CD821C87B142A3651B70CC9FF56D" ma:contentTypeVersion="16" ma:contentTypeDescription="Create a new document." ma:contentTypeScope="" ma:versionID="64e58be8b6d9011318a6736131eb35bc">
  <xsd:schema xmlns:xsd="http://www.w3.org/2001/XMLSchema" xmlns:xs="http://www.w3.org/2001/XMLSchema" xmlns:p="http://schemas.microsoft.com/office/2006/metadata/properties" xmlns:ns2="5e36d806-f43e-4e08-b0f0-9e09a0bb89b5" xmlns:ns3="dd3548e8-ff45-4311-96cd-bf5875ddc291" targetNamespace="http://schemas.microsoft.com/office/2006/metadata/properties" ma:root="true" ma:fieldsID="66c9d97095c4e5ca98886870598760cb" ns2:_="" ns3:_="">
    <xsd:import namespace="5e36d806-f43e-4e08-b0f0-9e09a0bb89b5"/>
    <xsd:import namespace="dd3548e8-ff45-4311-96cd-bf5875ddc2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camomilesharklarva"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6d806-f43e-4e08-b0f0-9e09a0bb8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camomilesharklarva" ma:index="20" nillable="true" ma:displayName="camomile shark larva" ma:description="12 July 2020 near Gaulds Gas" ma:format="DateOnly" ma:internalName="camomilesharklarva">
      <xsd:simpleType>
        <xsd:restriction base="dms:DateTim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6f087e1-4818-45cd-9483-62040ddaa0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3548e8-ff45-4311-96cd-bf5875ddc29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339ebb9-45a8-4ee5-b18d-066485234402}" ma:internalName="TaxCatchAll" ma:showField="CatchAllData" ma:web="dd3548e8-ff45-4311-96cd-bf5875ddc2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25CB66-5730-410D-9CF6-65D68829A054}">
  <ds:schemaRefs>
    <ds:schemaRef ds:uri="http://schemas.microsoft.com/sharepoint/v3/contenttype/forms"/>
  </ds:schemaRefs>
</ds:datastoreItem>
</file>

<file path=customXml/itemProps2.xml><?xml version="1.0" encoding="utf-8"?>
<ds:datastoreItem xmlns:ds="http://schemas.openxmlformats.org/officeDocument/2006/customXml" ds:itemID="{D4D79CA5-F9B6-4D92-94A6-32A9EC88A2E7}">
  <ds:schemaRef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5e36d806-f43e-4e08-b0f0-9e09a0bb89b5"/>
    <ds:schemaRef ds:uri="http://schemas.microsoft.com/office/2006/metadata/properties"/>
    <ds:schemaRef ds:uri="http://purl.org/dc/terms/"/>
    <ds:schemaRef ds:uri="http://schemas.microsoft.com/office/infopath/2007/PartnerControls"/>
    <ds:schemaRef ds:uri="dd3548e8-ff45-4311-96cd-bf5875ddc291"/>
  </ds:schemaRefs>
</ds:datastoreItem>
</file>

<file path=customXml/itemProps3.xml><?xml version="1.0" encoding="utf-8"?>
<ds:datastoreItem xmlns:ds="http://schemas.openxmlformats.org/officeDocument/2006/customXml" ds:itemID="{1D92AB7C-2894-42E4-99DA-C35E2D5BF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6d806-f43e-4e08-b0f0-9e09a0bb89b5"/>
    <ds:schemaRef ds:uri="dd3548e8-ff45-4311-96cd-bf5875ddc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Accounts </vt:lpstr>
      <vt:lpstr>Receipts &amp; Expenditure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Hargreaves</dc:creator>
  <cp:keywords/>
  <dc:description/>
  <cp:lastModifiedBy>Ian Talboys</cp:lastModifiedBy>
  <cp:revision/>
  <dcterms:created xsi:type="dcterms:W3CDTF">2019-10-27T20:46:20Z</dcterms:created>
  <dcterms:modified xsi:type="dcterms:W3CDTF">2022-10-20T09:52:32Z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0x01010098F7CD821C87B142A3651B70CC9FF56D</vt:lpwstr>
  </property>
</Properties>
</file>